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nsrd-my.sharepoint.com/personal/jolalla_sns_gob_do/Documents/Escritorio/Archivo Mensual/SUBIR POR MES 2021/Presupuesto/Ejecucion/2021/Julio/"/>
    </mc:Choice>
  </mc:AlternateContent>
  <xr:revisionPtr revIDLastSave="6" documentId="13_ncr:1_{8F25FE75-D7A9-4D17-BA1C-F8EC6C4A6078}" xr6:coauthVersionLast="47" xr6:coauthVersionMax="47" xr10:uidLastSave="{725161DD-C02F-4051-8664-9D62CEC63FF2}"/>
  <bookViews>
    <workbookView xWindow="-120" yWindow="-120" windowWidth="20730" windowHeight="11160" xr2:uid="{784E5D24-0E0A-4A1C-AEDB-8C414D77F257}"/>
  </bookViews>
  <sheets>
    <sheet name="Ejecucion Pesupuestaria Julio" sheetId="2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85" i="2" l="1"/>
  <c r="P14" i="2" l="1"/>
  <c r="P16" i="2"/>
  <c r="P36" i="2"/>
  <c r="P38" i="2"/>
  <c r="P39" i="2"/>
  <c r="P40" i="2"/>
  <c r="P41" i="2"/>
  <c r="P42" i="2"/>
  <c r="P43" i="2"/>
  <c r="P44" i="2"/>
  <c r="P45" i="2"/>
  <c r="P46" i="2"/>
  <c r="P47" i="2"/>
  <c r="P48" i="2"/>
  <c r="P49" i="2"/>
  <c r="P50" i="2"/>
  <c r="P51" i="2"/>
  <c r="P52" i="2"/>
  <c r="P53" i="2"/>
  <c r="P56" i="2"/>
  <c r="P60" i="2"/>
  <c r="P61" i="2"/>
  <c r="P62" i="2"/>
  <c r="P63" i="2"/>
  <c r="P66" i="2"/>
  <c r="P67" i="2"/>
  <c r="P68" i="2"/>
  <c r="P69" i="2"/>
  <c r="P70" i="2"/>
  <c r="P71" i="2"/>
  <c r="P72" i="2"/>
  <c r="P73" i="2"/>
  <c r="P74" i="2"/>
  <c r="P75" i="2"/>
  <c r="P76" i="2"/>
  <c r="P77" i="2"/>
  <c r="P78" i="2"/>
  <c r="P79" i="2"/>
  <c r="P80" i="2"/>
  <c r="P81" i="2"/>
  <c r="P82" i="2"/>
  <c r="P83" i="2"/>
  <c r="P84" i="2"/>
  <c r="L85" i="2"/>
  <c r="K85" i="2"/>
  <c r="J85" i="2"/>
  <c r="I85" i="2"/>
  <c r="H85" i="2"/>
  <c r="F85" i="2"/>
  <c r="E85" i="2"/>
  <c r="D85" i="2"/>
  <c r="D69" i="2"/>
  <c r="G65" i="2"/>
  <c r="P65" i="2" s="1"/>
  <c r="G64" i="2"/>
  <c r="P64" i="2" s="1"/>
  <c r="D64" i="2"/>
  <c r="G59" i="2"/>
  <c r="P59" i="2" s="1"/>
  <c r="G58" i="2"/>
  <c r="P58" i="2" s="1"/>
  <c r="G57" i="2"/>
  <c r="P57" i="2" s="1"/>
  <c r="G55" i="2"/>
  <c r="P55" i="2" s="1"/>
  <c r="G54" i="2"/>
  <c r="P54" i="2" s="1"/>
  <c r="D54" i="2"/>
  <c r="D38" i="2"/>
  <c r="G37" i="2"/>
  <c r="P37" i="2" s="1"/>
  <c r="G35" i="2"/>
  <c r="P35" i="2" s="1"/>
  <c r="G34" i="2"/>
  <c r="P34" i="2" s="1"/>
  <c r="G33" i="2"/>
  <c r="P33" i="2" s="1"/>
  <c r="G32" i="2"/>
  <c r="P32" i="2" s="1"/>
  <c r="G31" i="2"/>
  <c r="P31" i="2" s="1"/>
  <c r="G30" i="2"/>
  <c r="P30" i="2" s="1"/>
  <c r="G29" i="2"/>
  <c r="P29" i="2" s="1"/>
  <c r="G28" i="2"/>
  <c r="P28" i="2" s="1"/>
  <c r="G27" i="2"/>
  <c r="P27" i="2" s="1"/>
  <c r="G26" i="2"/>
  <c r="P26" i="2" s="1"/>
  <c r="G25" i="2"/>
  <c r="P25" i="2" s="1"/>
  <c r="G24" i="2"/>
  <c r="P24" i="2" s="1"/>
  <c r="G23" i="2"/>
  <c r="P23" i="2" s="1"/>
  <c r="G22" i="2"/>
  <c r="P22" i="2" s="1"/>
  <c r="G21" i="2"/>
  <c r="P21" i="2" s="1"/>
  <c r="G20" i="2"/>
  <c r="P20" i="2" s="1"/>
  <c r="G19" i="2"/>
  <c r="P19" i="2" s="1"/>
  <c r="G18" i="2"/>
  <c r="P18" i="2" s="1"/>
  <c r="D18" i="2"/>
  <c r="G17" i="2"/>
  <c r="P17" i="2" s="1"/>
  <c r="G15" i="2"/>
  <c r="P15" i="2" s="1"/>
  <c r="G13" i="2"/>
  <c r="P13" i="2" s="1"/>
  <c r="G12" i="2"/>
  <c r="P12" i="2" s="1"/>
  <c r="G85" i="2" l="1"/>
  <c r="P85" i="2" s="1"/>
</calcChain>
</file>

<file path=xl/sharedStrings.xml><?xml version="1.0" encoding="utf-8"?>
<sst xmlns="http://schemas.openxmlformats.org/spreadsheetml/2006/main" count="102" uniqueCount="102">
  <si>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</si>
  <si>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</si>
  <si>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</si>
  <si>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</si>
  <si>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</si>
  <si>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</si>
  <si>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</si>
  <si>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</si>
  <si>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</si>
  <si>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</si>
  <si>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</si>
  <si>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</si>
  <si>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</si>
  <si>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</si>
  <si>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</si>
  <si>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</si>
  <si>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</si>
  <si>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</si>
  <si>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</si>
  <si>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</si>
  <si>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</si>
  <si>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</si>
  <si>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</si>
  <si>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</si>
  <si>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</si>
  <si>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</si>
  <si>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</si>
  <si>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</si>
  <si>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</si>
  <si>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</si>
  <si>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</si>
  <si>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</si>
  <si>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</si>
  <si>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</si>
  <si>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</si>
  <si>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</si>
  <si>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</si>
  <si>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</si>
  <si>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</si>
  <si>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</si>
  <si>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</si>
  <si>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</si>
  <si>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</si>
  <si>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</si>
  <si>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</si>
  <si>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</si>
  <si>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</si>
  <si>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</si>
  <si>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</si>
  <si>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</si>
  <si>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</si>
  <si>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</si>
  <si>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</si>
  <si>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</si>
  <si>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</si>
  <si>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</si>
  <si>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</si>
  <si>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</si>
  <si>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</si>
  <si>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</si>
  <si>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</si>
  <si>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</si>
  <si>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</si>
  <si>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</si>
  <si>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</si>
  <si>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</si>
  <si>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</si>
  <si>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</si>
  <si>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</si>
  <si>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</si>
  <si>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</si>
  <si>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</si>
  <si>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</si>
  <si>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En RD$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</si>
  <si>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</si>
  <si>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</si>
  <si>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</si>
  <si>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</si>
  <si>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</si>
  <si>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</si>
  <si>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</si>
  <si>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</si>
  <si>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</si>
  <si>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</si>
  <si>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</si>
  <si>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</si>
  <si>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</si>
  <si>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</si>
  <si>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 xml:space="preserve">Ejecución de Gasto y Aplicaciones financieras </t>
  </si>
  <si>
    <t>Presupuesto Modificado</t>
  </si>
  <si>
    <t>Presupuesto Aprobado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</si>
  <si>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</si>
  <si>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</si>
  <si>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</si>
  <si>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>Ministerio de Salud Publica</t>
  </si>
  <si>
    <t>Año 2021</t>
  </si>
  <si>
    <t>2.5.5 - TRANSFERENCIAS DE CAPITAL A INSTITUCIONES PÚBLICAS FINANCIERAS</t>
  </si>
  <si>
    <t>2.6.2 - MOBILIARIO Y EQUIPO EDUCACIONAL Y RECREATIVO</t>
  </si>
  <si>
    <t>2.6.7 - ACTIVOS BIÓLOGICOS CULTIVABLES</t>
  </si>
  <si>
    <t>Licda. Virginia Sanchez</t>
  </si>
  <si>
    <t xml:space="preserve">Directora Financiera del Servicio Nacional de Salud, SNS    </t>
  </si>
  <si>
    <t>Servicio Nacional de Salud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</si>
</sst>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.0_);_(* \(#,##0.0\);_(* &quot;-&quot;??_);_(@_)"/>
    <numFmt numFmtId="165" formatCode="_(* #,##0_);_(* \(#,##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indexed="8"/>
      <name val="Arial"/>
      <family val="2"/>
    </font>
    <font>
      <b/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4" tint="-0.249977111117893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8">
    <xf numFmtId="0" fontId="0" fillId="0" borderId="0" xfId="0"/>
    <xf numFmtId="164" fontId="3" fillId="0" borderId="1" xfId="0" applyNumberFormat="1" applyFont="1" applyBorder="1"/>
    <xf numFmtId="164" fontId="3" fillId="2" borderId="2" xfId="0" applyNumberFormat="1" applyFont="1" applyFill="1" applyBorder="1"/>
    <xf numFmtId="0" fontId="2" fillId="2" borderId="2" xfId="0" applyFont="1" applyFill="1" applyBorder="1" applyAlignment="1">
      <alignment vertic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0" fillId="0" borderId="9" xfId="0" applyBorder="1"/>
    <xf numFmtId="0" fontId="3" fillId="0" borderId="11" xfId="0" applyFont="1" applyBorder="1" applyAlignment="1">
      <alignment wrapText="1"/>
    </xf>
    <xf numFmtId="0" fontId="0" fillId="0" borderId="11" xfId="0" applyBorder="1" applyAlignment="1">
      <alignment wrapText="1"/>
    </xf>
    <xf numFmtId="0" fontId="0" fillId="0" borderId="11" xfId="0" applyBorder="1" applyAlignment="1">
      <alignment vertical="center"/>
    </xf>
    <xf numFmtId="0" fontId="3" fillId="0" borderId="1" xfId="0" applyFont="1" applyBorder="1" applyAlignment="1">
      <alignment horizontal="left" vertical="center" wrapText="1"/>
    </xf>
    <xf numFmtId="43" fontId="3" fillId="0" borderId="1" xfId="1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43" fontId="3" fillId="0" borderId="0" xfId="1" applyFont="1" applyAlignment="1">
      <alignment vertical="center" wrapText="1"/>
    </xf>
    <xf numFmtId="0" fontId="0" fillId="0" borderId="0" xfId="0" applyAlignment="1">
      <alignment horizontal="left" vertical="center" wrapText="1" indent="2"/>
    </xf>
    <xf numFmtId="43" fontId="0" fillId="0" borderId="0" xfId="0" applyNumberFormat="1" applyAlignment="1">
      <alignment vertical="center" wrapText="1"/>
    </xf>
    <xf numFmtId="4" fontId="0" fillId="0" borderId="0" xfId="0" applyNumberFormat="1"/>
    <xf numFmtId="165" fontId="0" fillId="0" borderId="0" xfId="0" applyNumberFormat="1" applyAlignment="1">
      <alignment vertical="center" wrapText="1"/>
    </xf>
    <xf numFmtId="43" fontId="3" fillId="0" borderId="0" xfId="0" applyNumberFormat="1" applyFont="1" applyAlignment="1">
      <alignment vertical="center" wrapText="1"/>
    </xf>
    <xf numFmtId="165" fontId="3" fillId="0" borderId="0" xfId="0" applyNumberFormat="1" applyFont="1" applyAlignment="1">
      <alignment vertical="center" wrapText="1"/>
    </xf>
    <xf numFmtId="0" fontId="0" fillId="0" borderId="0" xfId="0" applyAlignment="1">
      <alignment horizontal="left" vertical="top" wrapText="1" indent="2"/>
    </xf>
    <xf numFmtId="164" fontId="2" fillId="2" borderId="2" xfId="0" applyNumberFormat="1" applyFont="1" applyFill="1" applyBorder="1"/>
    <xf numFmtId="0" fontId="8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4" fontId="3" fillId="0" borderId="0" xfId="0" applyNumberFormat="1" applyFont="1"/>
    <xf numFmtId="43" fontId="0" fillId="0" borderId="0" xfId="0" applyNumberFormat="1"/>
    <xf numFmtId="43" fontId="9" fillId="0" borderId="0" xfId="0" applyNumberFormat="1" applyFont="1" applyAlignment="1">
      <alignment horizontal="right"/>
    </xf>
    <xf numFmtId="43" fontId="0" fillId="0" borderId="0" xfId="1" applyFont="1" applyBorder="1" applyAlignment="1">
      <alignment vertical="center" wrapText="1"/>
    </xf>
    <xf numFmtId="4" fontId="0" fillId="0" borderId="0" xfId="1" applyNumberFormat="1" applyFont="1" applyBorder="1" applyAlignment="1">
      <alignment vertical="center" wrapText="1"/>
    </xf>
    <xf numFmtId="4" fontId="3" fillId="0" borderId="0" xfId="0" applyNumberFormat="1" applyFont="1" applyAlignment="1">
      <alignment vertical="center" wrapText="1"/>
    </xf>
    <xf numFmtId="43" fontId="3" fillId="0" borderId="0" xfId="0" applyNumberFormat="1" applyFont="1"/>
    <xf numFmtId="43" fontId="10" fillId="0" borderId="0" xfId="0" applyNumberFormat="1" applyFont="1" applyAlignment="1">
      <alignment horizontal="right"/>
    </xf>
    <xf numFmtId="4" fontId="0" fillId="0" borderId="0" xfId="0" applyNumberFormat="1" applyAlignment="1">
      <alignment vertical="center" wrapText="1"/>
    </xf>
    <xf numFmtId="43" fontId="3" fillId="0" borderId="0" xfId="1" applyFont="1"/>
    <xf numFmtId="0" fontId="5" fillId="0" borderId="5" xfId="0" applyFont="1" applyBorder="1" applyAlignment="1">
      <alignment horizontal="center" vertical="top" wrapText="1" readingOrder="1"/>
    </xf>
    <xf numFmtId="0" fontId="5" fillId="0" borderId="0" xfId="0" applyFont="1" applyBorder="1" applyAlignment="1">
      <alignment horizontal="center" vertical="top" wrapText="1" readingOrder="1"/>
    </xf>
    <xf numFmtId="0" fontId="7" fillId="0" borderId="5" xfId="0" applyFont="1" applyBorder="1" applyAlignment="1">
      <alignment horizontal="center" vertical="top" wrapText="1" readingOrder="1"/>
    </xf>
    <xf numFmtId="0" fontId="7" fillId="0" borderId="0" xfId="0" applyFont="1" applyBorder="1" applyAlignment="1">
      <alignment horizontal="center" vertical="top" wrapText="1" readingOrder="1"/>
    </xf>
    <xf numFmtId="0" fontId="6" fillId="0" borderId="5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 readingOrder="1"/>
    </xf>
    <xf numFmtId="0" fontId="4" fillId="0" borderId="0" xfId="0" applyFont="1" applyBorder="1" applyAlignment="1">
      <alignment horizontal="center" vertical="center" wrapText="1" readingOrder="1"/>
    </xf>
    <xf numFmtId="0" fontId="2" fillId="2" borderId="3" xfId="0" applyFont="1" applyFill="1" applyBorder="1" applyAlignment="1">
      <alignment horizontal="left" vertical="center"/>
    </xf>
    <xf numFmtId="43" fontId="2" fillId="2" borderId="3" xfId="1" applyFont="1" applyFill="1" applyBorder="1" applyAlignment="1">
      <alignment horizontal="center" vertical="center" wrapText="1"/>
    </xf>
    <xf numFmtId="43" fontId="2" fillId="2" borderId="4" xfId="1" applyFont="1" applyFill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9525</xdr:rowOff>
    </xdr:from>
    <xdr:to>
      <xdr:col>0</xdr:col>
      <xdr:colOff>1247619</xdr:colOff>
      <xdr:row>7</xdr:row>
      <xdr:rowOff>71436</xdr:rowOff>
    </xdr:to>
    <xdr:pic>
      <xdr:nvPicPr>
        <xdr:cNvPr id="4" name="1 Imagen">
          <a:extLst>
            <a:ext uri="{FF2B5EF4-FFF2-40B4-BE49-F238E27FC236}">
              <a16:creationId xmlns:a16="http://schemas.microsoft.com/office/drawing/2014/main" id="{CA45EC67-3E1F-4454-AE4B-47B2DC19DC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24000" y="9525"/>
          <a:ext cx="1247619" cy="166925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iguzman/Desktop/Informes%20Mensuales/OAI%20Abril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fCCPCuenta"/>
      <sheetName val="Definiciï¿½n"/>
    </sheetNames>
    <sheetDataSet>
      <sheetData sheetId="0">
        <row r="8">
          <cell r="G8">
            <v>3083623565.1999998</v>
          </cell>
        </row>
        <row r="9">
          <cell r="G9">
            <v>2428612616.0300002</v>
          </cell>
        </row>
        <row r="11">
          <cell r="G11">
            <v>39600</v>
          </cell>
        </row>
        <row r="12">
          <cell r="G12">
            <v>368890871.36000001</v>
          </cell>
        </row>
        <row r="13">
          <cell r="G13">
            <v>38840758.390000001</v>
          </cell>
        </row>
        <row r="14">
          <cell r="G14">
            <v>10364164.720000001</v>
          </cell>
        </row>
        <row r="15">
          <cell r="G15">
            <v>3020284.78</v>
          </cell>
        </row>
        <row r="16">
          <cell r="G16">
            <v>4413954</v>
          </cell>
        </row>
        <row r="17">
          <cell r="G17">
            <v>572794.05000000005</v>
          </cell>
        </row>
        <row r="18">
          <cell r="G18">
            <v>5365155.08</v>
          </cell>
        </row>
        <row r="19">
          <cell r="G19">
            <v>2634010.7799999998</v>
          </cell>
        </row>
        <row r="20">
          <cell r="G20">
            <v>4628853.57</v>
          </cell>
        </row>
        <row r="21">
          <cell r="G21">
            <v>4709639.1900000004</v>
          </cell>
        </row>
        <row r="22">
          <cell r="G22">
            <v>3131902.22</v>
          </cell>
        </row>
        <row r="23">
          <cell r="G23">
            <v>257941208.56999999</v>
          </cell>
        </row>
        <row r="24">
          <cell r="G24">
            <v>16835718.739999998</v>
          </cell>
        </row>
        <row r="25">
          <cell r="G25">
            <v>296703.14</v>
          </cell>
        </row>
        <row r="26">
          <cell r="G26">
            <v>5070828.2300000004</v>
          </cell>
        </row>
        <row r="27">
          <cell r="G27">
            <v>93689811.319999993</v>
          </cell>
        </row>
        <row r="28">
          <cell r="G28">
            <v>5472054.2000000002</v>
          </cell>
        </row>
        <row r="29">
          <cell r="G29">
            <v>443352.8</v>
          </cell>
        </row>
        <row r="30">
          <cell r="G30">
            <v>61863820.079999998</v>
          </cell>
        </row>
        <row r="31">
          <cell r="G31">
            <v>74268920.060000002</v>
          </cell>
        </row>
        <row r="34">
          <cell r="G34">
            <v>27237329.739999998</v>
          </cell>
        </row>
        <row r="35">
          <cell r="G35">
            <v>2013578.52</v>
          </cell>
        </row>
        <row r="37">
          <cell r="G37">
            <v>25192954.170000002</v>
          </cell>
        </row>
        <row r="38">
          <cell r="G38">
            <v>25647.06</v>
          </cell>
        </row>
        <row r="39">
          <cell r="G39">
            <v>5149.99</v>
          </cell>
        </row>
        <row r="43">
          <cell r="G43">
            <v>14030069.9</v>
          </cell>
        </row>
        <row r="44">
          <cell r="G44">
            <v>14030069.9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9CEBC3-882C-41C9-B48D-57BE064B87B8}">
  <dimension ref="A3:Q97"/>
  <sheetViews>
    <sheetView showGridLines="0" tabSelected="1" zoomScale="80" zoomScaleNormal="80" workbookViewId="0">
      <selection activeCell="A3" sqref="A3:P3"/>
    </sheetView>
  </sheetViews>
  <sheetFormatPr baseColWidth="10" defaultColWidth="11.42578125" defaultRowHeight="15" x14ac:dyDescent="0.25"/>
  <cols>
    <col min="1" max="1" width="94.140625" customWidth="1"/>
    <col min="2" max="2" width="40.140625" customWidth="1"/>
    <col min="3" max="3" width="23.42578125" bestFit="1" customWidth="1"/>
    <col min="4" max="5" width="16.28515625" bestFit="1" customWidth="1"/>
    <col min="6" max="6" width="16.42578125" bestFit="1" customWidth="1"/>
    <col min="7" max="7" width="17.85546875" bestFit="1" customWidth="1"/>
    <col min="8" max="8" width="17.28515625" bestFit="1" customWidth="1"/>
    <col min="9" max="9" width="18.42578125" bestFit="1" customWidth="1"/>
    <col min="10" max="11" width="19.140625" bestFit="1" customWidth="1"/>
    <col min="12" max="12" width="18.7109375" bestFit="1" customWidth="1"/>
    <col min="13" max="13" width="17.7109375" customWidth="1"/>
    <col min="16" max="16" width="17.42578125" bestFit="1" customWidth="1"/>
  </cols>
  <sheetData>
    <row r="3" spans="1:17" ht="28.5" customHeight="1" x14ac:dyDescent="0.25">
      <c r="A3" s="43" t="s">
        <v>94</v>
      </c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</row>
    <row r="4" spans="1:17" ht="21" customHeight="1" x14ac:dyDescent="0.25">
      <c r="A4" s="34" t="s">
        <v>101</v>
      </c>
      <c r="B4" s="35"/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</row>
    <row r="5" spans="1:17" ht="15.75" x14ac:dyDescent="0.25">
      <c r="A5" s="38" t="s">
        <v>95</v>
      </c>
      <c r="B5" s="39"/>
      <c r="C5" s="39"/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  <c r="O5" s="39"/>
      <c r="P5" s="39"/>
    </row>
    <row r="6" spans="1:17" ht="15.75" customHeight="1" x14ac:dyDescent="0.25">
      <c r="A6" s="36" t="s">
        <v>88</v>
      </c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</row>
    <row r="7" spans="1:17" ht="15.75" customHeight="1" x14ac:dyDescent="0.25">
      <c r="A7" s="37" t="s">
        <v>73</v>
      </c>
      <c r="B7" s="37"/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  <c r="N7" s="37"/>
      <c r="O7" s="37"/>
      <c r="P7" s="37"/>
    </row>
    <row r="9" spans="1:17" ht="25.5" customHeight="1" x14ac:dyDescent="0.25">
      <c r="A9" s="45" t="s">
        <v>63</v>
      </c>
      <c r="B9" s="46" t="s">
        <v>90</v>
      </c>
      <c r="C9" s="46" t="s">
        <v>89</v>
      </c>
      <c r="D9" s="40" t="s">
        <v>87</v>
      </c>
      <c r="E9" s="41"/>
      <c r="F9" s="41"/>
      <c r="G9" s="41"/>
      <c r="H9" s="41"/>
      <c r="I9" s="41"/>
      <c r="J9" s="41"/>
      <c r="K9" s="41"/>
      <c r="L9" s="41"/>
      <c r="M9" s="41"/>
      <c r="N9" s="41"/>
      <c r="O9" s="41"/>
      <c r="P9" s="42"/>
    </row>
    <row r="10" spans="1:17" x14ac:dyDescent="0.25">
      <c r="A10" s="45"/>
      <c r="B10" s="47"/>
      <c r="C10" s="47"/>
      <c r="D10" s="4" t="s">
        <v>75</v>
      </c>
      <c r="E10" s="4" t="s">
        <v>76</v>
      </c>
      <c r="F10" s="4" t="s">
        <v>77</v>
      </c>
      <c r="G10" s="4" t="s">
        <v>78</v>
      </c>
      <c r="H10" s="5" t="s">
        <v>79</v>
      </c>
      <c r="I10" s="4" t="s">
        <v>80</v>
      </c>
      <c r="J10" s="5" t="s">
        <v>81</v>
      </c>
      <c r="K10" s="4" t="s">
        <v>82</v>
      </c>
      <c r="L10" s="4" t="s">
        <v>83</v>
      </c>
      <c r="M10" s="4" t="s">
        <v>84</v>
      </c>
      <c r="N10" s="4" t="s">
        <v>85</v>
      </c>
      <c r="O10" s="5" t="s">
        <v>86</v>
      </c>
      <c r="P10" s="4" t="s">
        <v>74</v>
      </c>
    </row>
    <row r="11" spans="1:17" x14ac:dyDescent="0.25">
      <c r="A11" s="10" t="s">
        <v>0</v>
      </c>
      <c r="B11" s="11"/>
      <c r="C11" s="1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</row>
    <row r="12" spans="1:17" x14ac:dyDescent="0.25">
      <c r="A12" s="12" t="s">
        <v>1</v>
      </c>
      <c r="B12" s="13">
        <v>39169002116</v>
      </c>
      <c r="C12" s="33">
        <v>39073858524.589996</v>
      </c>
      <c r="D12" s="24">
        <v>3083450749.52</v>
      </c>
      <c r="E12" s="24">
        <v>3569840352.04</v>
      </c>
      <c r="F12" s="24">
        <v>3967823056.8000002</v>
      </c>
      <c r="G12" s="24">
        <f>+[1]RefCCPCuenta!$G$8</f>
        <v>3083623565.1999998</v>
      </c>
      <c r="H12" s="24">
        <v>3075628297.2399998</v>
      </c>
      <c r="I12" s="24">
        <v>3782036265.5599999</v>
      </c>
      <c r="J12" s="24">
        <v>3750456867.23</v>
      </c>
      <c r="K12" s="24"/>
      <c r="L12" s="24"/>
      <c r="P12" s="16">
        <f>+D12+E12+F12+G12+H12+I12+J12+K12+L12+M12+N12+O12</f>
        <v>24312859153.59</v>
      </c>
    </row>
    <row r="13" spans="1:17" x14ac:dyDescent="0.25">
      <c r="A13" s="14" t="s">
        <v>2</v>
      </c>
      <c r="B13" s="15">
        <v>32028145618</v>
      </c>
      <c r="C13" s="15">
        <v>30185974658.59</v>
      </c>
      <c r="D13" s="16">
        <v>2465046200.6999998</v>
      </c>
      <c r="E13" s="16">
        <v>2475343671.9099998</v>
      </c>
      <c r="F13" s="16">
        <v>2468034107.6199999</v>
      </c>
      <c r="G13" s="25">
        <f>+[1]RefCCPCuenta!$G$9</f>
        <v>2428612616.0300002</v>
      </c>
      <c r="H13" s="26">
        <v>2456820128.5999999</v>
      </c>
      <c r="I13" s="26">
        <v>3040924473.02</v>
      </c>
      <c r="J13" s="26">
        <v>3019174528.2800002</v>
      </c>
      <c r="K13" s="26"/>
      <c r="L13" s="26"/>
      <c r="P13" s="16">
        <f t="shared" ref="P13:P76" si="0">+D13+E13+F13+G13+H13+I13+J13+K13+L13+M13+N13+O13</f>
        <v>18353955726.16</v>
      </c>
    </row>
    <row r="14" spans="1:17" x14ac:dyDescent="0.25">
      <c r="A14" s="14" t="s">
        <v>3</v>
      </c>
      <c r="B14" s="15">
        <v>2811688927</v>
      </c>
      <c r="C14" s="16">
        <v>4428000095</v>
      </c>
      <c r="D14" s="16">
        <v>242979216.00999999</v>
      </c>
      <c r="E14" s="17">
        <v>718199785.97000003</v>
      </c>
      <c r="F14" s="17">
        <v>1124570779.72</v>
      </c>
      <c r="G14" s="26">
        <v>286080477.81</v>
      </c>
      <c r="H14" s="26">
        <v>244676406.86000001</v>
      </c>
      <c r="I14" s="26">
        <v>279880709.98000002</v>
      </c>
      <c r="J14" s="26">
        <v>274250550.70999998</v>
      </c>
      <c r="K14" s="26"/>
      <c r="L14" s="26"/>
      <c r="P14" s="16">
        <f t="shared" si="0"/>
        <v>3170637927.0600004</v>
      </c>
    </row>
    <row r="15" spans="1:17" x14ac:dyDescent="0.25">
      <c r="A15" s="14" t="s">
        <v>4</v>
      </c>
      <c r="B15" s="15">
        <v>0</v>
      </c>
      <c r="C15" s="15">
        <v>475200</v>
      </c>
      <c r="D15" s="16">
        <v>0</v>
      </c>
      <c r="E15" s="16">
        <v>39600</v>
      </c>
      <c r="F15" s="16">
        <v>118800</v>
      </c>
      <c r="G15" s="25">
        <f>+[1]RefCCPCuenta!$G$11</f>
        <v>39600</v>
      </c>
      <c r="H15" s="26">
        <v>0</v>
      </c>
      <c r="I15" s="17">
        <v>0</v>
      </c>
      <c r="J15" s="26">
        <v>0</v>
      </c>
      <c r="K15" s="26"/>
      <c r="L15" s="26"/>
      <c r="P15" s="16">
        <f t="shared" si="0"/>
        <v>198000</v>
      </c>
      <c r="Q15" s="6"/>
    </row>
    <row r="16" spans="1:17" x14ac:dyDescent="0.25">
      <c r="A16" s="14" t="s">
        <v>5</v>
      </c>
      <c r="B16" s="15">
        <v>0</v>
      </c>
      <c r="C16" s="15"/>
      <c r="D16" s="17">
        <v>0</v>
      </c>
      <c r="E16" s="17">
        <v>0</v>
      </c>
      <c r="F16" s="17">
        <v>0</v>
      </c>
      <c r="G16" s="17">
        <v>0</v>
      </c>
      <c r="H16" s="26">
        <v>0</v>
      </c>
      <c r="I16" s="17">
        <v>0</v>
      </c>
      <c r="J16" s="26">
        <v>0</v>
      </c>
      <c r="K16" s="26"/>
      <c r="L16" s="26"/>
      <c r="P16" s="16">
        <f t="shared" si="0"/>
        <v>0</v>
      </c>
    </row>
    <row r="17" spans="1:16" x14ac:dyDescent="0.25">
      <c r="A17" s="14" t="s">
        <v>6</v>
      </c>
      <c r="B17" s="15">
        <v>4329167571</v>
      </c>
      <c r="C17" s="16">
        <v>4459408571</v>
      </c>
      <c r="D17" s="27">
        <v>375425332.81</v>
      </c>
      <c r="E17" s="28">
        <v>376257294.16000003</v>
      </c>
      <c r="F17" s="17">
        <v>375099369.45999998</v>
      </c>
      <c r="G17" s="25">
        <f>+[1]RefCCPCuenta!$G$12</f>
        <v>368890871.36000001</v>
      </c>
      <c r="H17" s="26">
        <v>374131761.77999997</v>
      </c>
      <c r="I17" s="26">
        <v>461231082.56</v>
      </c>
      <c r="J17" s="26">
        <v>457031788.24000001</v>
      </c>
      <c r="K17" s="26"/>
      <c r="L17" s="26"/>
      <c r="P17" s="16">
        <f t="shared" si="0"/>
        <v>2788067500.3699999</v>
      </c>
    </row>
    <row r="18" spans="1:16" x14ac:dyDescent="0.25">
      <c r="A18" s="12" t="s">
        <v>7</v>
      </c>
      <c r="B18" s="13">
        <v>2468693690</v>
      </c>
      <c r="C18" s="18">
        <v>3071454725.1399999</v>
      </c>
      <c r="D18" s="19">
        <f>+D19+D20+D22+D21+D23+D24+D25+D26+D27</f>
        <v>0</v>
      </c>
      <c r="E18" s="29">
        <v>43907781.149999999</v>
      </c>
      <c r="F18" s="29">
        <v>82878922.25</v>
      </c>
      <c r="G18" s="30">
        <f>+[1]RefCCPCuenta!$G$13</f>
        <v>38840758.390000001</v>
      </c>
      <c r="H18" s="30">
        <v>44394092.270000003</v>
      </c>
      <c r="I18" s="30">
        <v>93712775.400000006</v>
      </c>
      <c r="J18" s="31">
        <v>296823069.27999997</v>
      </c>
      <c r="K18" s="31"/>
      <c r="L18" s="31"/>
      <c r="P18" s="16">
        <f t="shared" si="0"/>
        <v>600557398.74000001</v>
      </c>
    </row>
    <row r="19" spans="1:16" x14ac:dyDescent="0.25">
      <c r="A19" s="14" t="s">
        <v>8</v>
      </c>
      <c r="B19" s="15">
        <v>1551821072</v>
      </c>
      <c r="C19" s="15">
        <v>1578674572</v>
      </c>
      <c r="D19" s="17">
        <v>0</v>
      </c>
      <c r="E19" s="32">
        <v>7858060.9199999999</v>
      </c>
      <c r="F19" s="16">
        <v>10254298.810000001</v>
      </c>
      <c r="G19" s="25">
        <f>+[1]RefCCPCuenta!$G$14</f>
        <v>10364164.720000001</v>
      </c>
      <c r="H19" s="26">
        <v>12244373.08</v>
      </c>
      <c r="I19" s="26">
        <v>11180489.369999999</v>
      </c>
      <c r="J19" s="26">
        <v>28351934.829999998</v>
      </c>
      <c r="K19" s="26"/>
      <c r="L19" s="26"/>
      <c r="P19" s="16">
        <f t="shared" si="0"/>
        <v>80253321.729999989</v>
      </c>
    </row>
    <row r="20" spans="1:16" x14ac:dyDescent="0.25">
      <c r="A20" s="14" t="s">
        <v>9</v>
      </c>
      <c r="B20" s="15">
        <v>59952610</v>
      </c>
      <c r="C20" s="15">
        <v>68207197</v>
      </c>
      <c r="D20" s="17">
        <v>0</v>
      </c>
      <c r="E20" s="32">
        <v>502090</v>
      </c>
      <c r="F20" s="17">
        <v>0</v>
      </c>
      <c r="G20" s="25">
        <f>+[1]RefCCPCuenta!$G$15</f>
        <v>3020284.78</v>
      </c>
      <c r="H20" s="26">
        <v>2105506.29</v>
      </c>
      <c r="I20" s="26">
        <v>1827164.81</v>
      </c>
      <c r="J20" s="26">
        <v>3550935.62</v>
      </c>
      <c r="K20" s="26"/>
      <c r="L20" s="26"/>
      <c r="P20" s="16">
        <f t="shared" si="0"/>
        <v>11005981.5</v>
      </c>
    </row>
    <row r="21" spans="1:16" x14ac:dyDescent="0.25">
      <c r="A21" s="14" t="s">
        <v>10</v>
      </c>
      <c r="B21" s="15">
        <v>43910691</v>
      </c>
      <c r="C21" s="15">
        <v>44760184</v>
      </c>
      <c r="D21" s="17">
        <v>0</v>
      </c>
      <c r="E21" s="17">
        <v>0</v>
      </c>
      <c r="F21" s="16">
        <v>2151820</v>
      </c>
      <c r="G21" s="25">
        <f>+[1]RefCCPCuenta!$G$16</f>
        <v>4413954</v>
      </c>
      <c r="H21" s="26">
        <v>3103429.22</v>
      </c>
      <c r="I21" s="26">
        <v>2851050</v>
      </c>
      <c r="J21" s="26">
        <v>882936.7</v>
      </c>
      <c r="K21" s="26"/>
      <c r="L21" s="26"/>
      <c r="P21" s="16">
        <f t="shared" si="0"/>
        <v>13403189.92</v>
      </c>
    </row>
    <row r="22" spans="1:16" x14ac:dyDescent="0.25">
      <c r="A22" s="14" t="s">
        <v>11</v>
      </c>
      <c r="B22" s="15">
        <v>18244214</v>
      </c>
      <c r="C22" s="15">
        <v>46193584</v>
      </c>
      <c r="D22" s="17">
        <v>0</v>
      </c>
      <c r="E22" s="32">
        <v>3258050</v>
      </c>
      <c r="F22" s="16">
        <v>1020050</v>
      </c>
      <c r="G22" s="25">
        <f>+[1]RefCCPCuenta!$G$17</f>
        <v>572794.05000000005</v>
      </c>
      <c r="H22" s="26">
        <v>11556523.17</v>
      </c>
      <c r="I22" s="26">
        <v>7902045.6799999997</v>
      </c>
      <c r="J22" s="26">
        <v>3890405.19</v>
      </c>
      <c r="K22" s="26"/>
      <c r="L22" s="26"/>
      <c r="P22" s="16">
        <f t="shared" si="0"/>
        <v>28199868.09</v>
      </c>
    </row>
    <row r="23" spans="1:16" x14ac:dyDescent="0.25">
      <c r="A23" s="14" t="s">
        <v>12</v>
      </c>
      <c r="B23" s="15">
        <v>442248724</v>
      </c>
      <c r="C23" s="15">
        <v>936197254.78999996</v>
      </c>
      <c r="D23" s="17">
        <v>0</v>
      </c>
      <c r="E23" s="32">
        <v>29568118.050000001</v>
      </c>
      <c r="F23" s="17">
        <v>68337332.359999999</v>
      </c>
      <c r="G23" s="25">
        <f>+[1]RefCCPCuenta!$G$18</f>
        <v>5365155.08</v>
      </c>
      <c r="H23" s="26">
        <v>1869866.28</v>
      </c>
      <c r="I23" s="26">
        <v>46932033.700000003</v>
      </c>
      <c r="J23" s="26">
        <v>210559566.88999999</v>
      </c>
      <c r="K23" s="26"/>
      <c r="L23" s="26"/>
      <c r="P23" s="16">
        <f t="shared" si="0"/>
        <v>362632072.36000001</v>
      </c>
    </row>
    <row r="24" spans="1:16" x14ac:dyDescent="0.25">
      <c r="A24" s="14" t="s">
        <v>13</v>
      </c>
      <c r="B24" s="15">
        <v>38017697</v>
      </c>
      <c r="C24" s="15">
        <v>44262697</v>
      </c>
      <c r="D24" s="17">
        <v>0</v>
      </c>
      <c r="E24" s="32">
        <v>1596773.18</v>
      </c>
      <c r="F24" s="26">
        <v>0</v>
      </c>
      <c r="G24" s="25">
        <f>+[1]RefCCPCuenta!$G$19</f>
        <v>2634010.7799999998</v>
      </c>
      <c r="H24" s="26">
        <v>0</v>
      </c>
      <c r="I24" s="26">
        <v>1451187.35</v>
      </c>
      <c r="J24" s="26">
        <v>0</v>
      </c>
      <c r="K24" s="26"/>
      <c r="L24" s="26"/>
      <c r="P24" s="16">
        <f t="shared" si="0"/>
        <v>5681971.3100000005</v>
      </c>
    </row>
    <row r="25" spans="1:16" x14ac:dyDescent="0.25">
      <c r="A25" s="14" t="s">
        <v>14</v>
      </c>
      <c r="B25" s="15">
        <v>129951850</v>
      </c>
      <c r="C25" s="15">
        <v>165242384.34999999</v>
      </c>
      <c r="D25" s="17">
        <v>0</v>
      </c>
      <c r="E25" s="32">
        <v>752441</v>
      </c>
      <c r="F25" s="17">
        <v>997585.53</v>
      </c>
      <c r="G25" s="25">
        <f>+[1]RefCCPCuenta!$G$20</f>
        <v>4628853.57</v>
      </c>
      <c r="H25" s="26">
        <v>10664032.23</v>
      </c>
      <c r="I25" s="26">
        <v>19003429.010000002</v>
      </c>
      <c r="J25" s="26">
        <v>40915414.210000001</v>
      </c>
      <c r="K25" s="26"/>
      <c r="L25" s="26"/>
      <c r="P25" s="16">
        <f t="shared" si="0"/>
        <v>76961755.550000012</v>
      </c>
    </row>
    <row r="26" spans="1:16" x14ac:dyDescent="0.25">
      <c r="A26" s="14" t="s">
        <v>15</v>
      </c>
      <c r="B26" s="15">
        <v>167549308</v>
      </c>
      <c r="C26" s="15">
        <v>164559058</v>
      </c>
      <c r="D26" s="17">
        <v>0</v>
      </c>
      <c r="E26" s="32">
        <v>372248</v>
      </c>
      <c r="F26" s="16">
        <v>117835.55</v>
      </c>
      <c r="G26" s="25">
        <f>+[1]RefCCPCuenta!$G$21</f>
        <v>4709639.1900000004</v>
      </c>
      <c r="H26" s="26">
        <v>1272347.76</v>
      </c>
      <c r="I26" s="26">
        <v>1646032.28</v>
      </c>
      <c r="J26" s="26">
        <v>7366685.9900000002</v>
      </c>
      <c r="K26" s="26"/>
      <c r="L26" s="26"/>
      <c r="P26" s="16">
        <f t="shared" si="0"/>
        <v>15484788.77</v>
      </c>
    </row>
    <row r="27" spans="1:16" x14ac:dyDescent="0.25">
      <c r="A27" s="14" t="s">
        <v>16</v>
      </c>
      <c r="B27" s="15">
        <v>16997524</v>
      </c>
      <c r="C27" s="15">
        <v>23357524</v>
      </c>
      <c r="D27" s="17">
        <v>0</v>
      </c>
      <c r="E27" s="17">
        <v>0</v>
      </c>
      <c r="F27" s="16">
        <v>0</v>
      </c>
      <c r="G27" s="25">
        <f>+[1]RefCCPCuenta!$G$22</f>
        <v>3131902.22</v>
      </c>
      <c r="H27" s="26">
        <v>1578014.24</v>
      </c>
      <c r="I27" s="26">
        <v>919343.2</v>
      </c>
      <c r="J27" s="26">
        <v>1305189.8500000001</v>
      </c>
      <c r="K27" s="26"/>
      <c r="L27" s="26"/>
      <c r="P27" s="16">
        <f t="shared" si="0"/>
        <v>6934449.5099999998</v>
      </c>
    </row>
    <row r="28" spans="1:16" x14ac:dyDescent="0.25">
      <c r="A28" s="12" t="s">
        <v>17</v>
      </c>
      <c r="B28" s="13">
        <v>5480955860</v>
      </c>
      <c r="C28" s="18">
        <v>6368579505.1199999</v>
      </c>
      <c r="D28" s="19">
        <v>0</v>
      </c>
      <c r="E28" s="29">
        <v>112131729.43000001</v>
      </c>
      <c r="F28" s="29">
        <v>348348024.80000001</v>
      </c>
      <c r="G28" s="29">
        <f>+[1]RefCCPCuenta!$G$23</f>
        <v>257941208.56999999</v>
      </c>
      <c r="H28" s="29">
        <v>604712909.66999996</v>
      </c>
      <c r="I28" s="29">
        <v>278872793.76999998</v>
      </c>
      <c r="J28" s="31">
        <v>676561090.64999998</v>
      </c>
      <c r="K28" s="31"/>
      <c r="L28" s="31"/>
      <c r="P28" s="16">
        <f t="shared" si="0"/>
        <v>2278567756.8899999</v>
      </c>
    </row>
    <row r="29" spans="1:16" x14ac:dyDescent="0.25">
      <c r="A29" s="14" t="s">
        <v>18</v>
      </c>
      <c r="B29" s="15">
        <v>269444492</v>
      </c>
      <c r="C29" s="15">
        <v>300226492</v>
      </c>
      <c r="D29" s="17">
        <v>0</v>
      </c>
      <c r="E29" s="32">
        <v>43000</v>
      </c>
      <c r="F29" s="16">
        <v>1030782.4</v>
      </c>
      <c r="G29" s="25">
        <f>+[1]RefCCPCuenta!$G$24</f>
        <v>16835718.739999998</v>
      </c>
      <c r="H29" s="26">
        <v>17899645.41</v>
      </c>
      <c r="I29" s="26">
        <v>15189040.85</v>
      </c>
      <c r="J29" s="26">
        <v>11921702.67</v>
      </c>
      <c r="K29" s="26"/>
      <c r="L29" s="26"/>
      <c r="P29" s="16">
        <f t="shared" si="0"/>
        <v>62919890.07</v>
      </c>
    </row>
    <row r="30" spans="1:16" x14ac:dyDescent="0.25">
      <c r="A30" s="14" t="s">
        <v>19</v>
      </c>
      <c r="B30" s="15">
        <v>207638000</v>
      </c>
      <c r="C30" s="15">
        <v>105239627.65000001</v>
      </c>
      <c r="D30" s="17">
        <v>0</v>
      </c>
      <c r="E30" s="17">
        <v>0</v>
      </c>
      <c r="F30" s="17">
        <v>78470</v>
      </c>
      <c r="G30" s="25">
        <f>+[1]RefCCPCuenta!$G$25</f>
        <v>296703.14</v>
      </c>
      <c r="H30" s="26">
        <v>300636.46999999997</v>
      </c>
      <c r="I30" s="26">
        <v>189076.84</v>
      </c>
      <c r="J30" s="26">
        <v>11392676.449999999</v>
      </c>
      <c r="K30" s="26"/>
      <c r="L30" s="26"/>
      <c r="P30" s="16">
        <f t="shared" si="0"/>
        <v>12257562.899999999</v>
      </c>
    </row>
    <row r="31" spans="1:16" x14ac:dyDescent="0.25">
      <c r="A31" s="14" t="s">
        <v>20</v>
      </c>
      <c r="B31" s="15">
        <v>171829848</v>
      </c>
      <c r="C31" s="15">
        <v>184422835</v>
      </c>
      <c r="D31" s="17">
        <v>0</v>
      </c>
      <c r="E31" s="17">
        <v>0</v>
      </c>
      <c r="F31" s="16">
        <v>43664.18</v>
      </c>
      <c r="G31" s="25">
        <f>+[1]RefCCPCuenta!$G$26</f>
        <v>5070828.2300000004</v>
      </c>
      <c r="H31" s="26">
        <v>2930067.14</v>
      </c>
      <c r="I31" s="26">
        <v>3830286.95</v>
      </c>
      <c r="J31" s="26">
        <v>2801219.45</v>
      </c>
      <c r="K31" s="26"/>
      <c r="L31" s="26"/>
      <c r="P31" s="16">
        <f t="shared" si="0"/>
        <v>14676065.949999999</v>
      </c>
    </row>
    <row r="32" spans="1:16" x14ac:dyDescent="0.25">
      <c r="A32" s="14" t="s">
        <v>21</v>
      </c>
      <c r="B32" s="15">
        <v>739246309</v>
      </c>
      <c r="C32" s="15">
        <v>781454358.16999996</v>
      </c>
      <c r="D32" s="17">
        <v>0</v>
      </c>
      <c r="E32" s="32">
        <v>84299399.780000001</v>
      </c>
      <c r="F32" s="17">
        <v>90361148.700000003</v>
      </c>
      <c r="G32" s="25">
        <f>+[1]RefCCPCuenta!$G$27</f>
        <v>93689811.319999993</v>
      </c>
      <c r="H32" s="26">
        <v>254982118.71000001</v>
      </c>
      <c r="I32" s="26">
        <v>17115082.460000001</v>
      </c>
      <c r="J32" s="26">
        <v>24975302.640000001</v>
      </c>
      <c r="K32" s="26"/>
      <c r="L32" s="26"/>
      <c r="P32" s="16">
        <f t="shared" si="0"/>
        <v>565422863.61000001</v>
      </c>
    </row>
    <row r="33" spans="1:16" x14ac:dyDescent="0.25">
      <c r="A33" s="14" t="s">
        <v>22</v>
      </c>
      <c r="B33" s="15">
        <v>68372711</v>
      </c>
      <c r="C33" s="15">
        <v>103484711</v>
      </c>
      <c r="D33" s="17">
        <v>0</v>
      </c>
      <c r="E33" s="17">
        <v>0</v>
      </c>
      <c r="F33" s="16">
        <v>113574.53</v>
      </c>
      <c r="G33" s="25">
        <f>+[1]RefCCPCuenta!$G$28</f>
        <v>5472054.2000000002</v>
      </c>
      <c r="H33" s="26">
        <v>4535103.7</v>
      </c>
      <c r="I33" s="26">
        <v>3914034.92</v>
      </c>
      <c r="J33" s="26">
        <v>2991450.65</v>
      </c>
      <c r="K33" s="26"/>
      <c r="L33" s="26"/>
      <c r="P33" s="16">
        <f t="shared" si="0"/>
        <v>17026218</v>
      </c>
    </row>
    <row r="34" spans="1:16" x14ac:dyDescent="0.25">
      <c r="A34" s="14" t="s">
        <v>23</v>
      </c>
      <c r="B34" s="15">
        <v>36994435</v>
      </c>
      <c r="C34" s="15">
        <v>40440515</v>
      </c>
      <c r="D34" s="17">
        <v>0</v>
      </c>
      <c r="E34" s="17">
        <v>0</v>
      </c>
      <c r="F34" s="17">
        <v>71200.990000000005</v>
      </c>
      <c r="G34" s="25">
        <f>+[1]RefCCPCuenta!$G$29</f>
        <v>443352.8</v>
      </c>
      <c r="H34" s="26">
        <v>493913.47</v>
      </c>
      <c r="I34" s="26">
        <v>429518.96</v>
      </c>
      <c r="J34" s="26">
        <v>867600.57</v>
      </c>
      <c r="K34" s="26"/>
      <c r="L34" s="26"/>
      <c r="P34" s="16">
        <f t="shared" si="0"/>
        <v>2305586.79</v>
      </c>
    </row>
    <row r="35" spans="1:16" x14ac:dyDescent="0.25">
      <c r="A35" s="14" t="s">
        <v>24</v>
      </c>
      <c r="B35" s="15">
        <v>635197277</v>
      </c>
      <c r="C35" s="15">
        <v>1039087052.96</v>
      </c>
      <c r="D35" s="17">
        <v>0</v>
      </c>
      <c r="E35" s="32">
        <v>12334500</v>
      </c>
      <c r="F35" s="16">
        <v>11112306.5</v>
      </c>
      <c r="G35" s="25">
        <f>+[1]RefCCPCuenta!$G$30</f>
        <v>61863820.079999998</v>
      </c>
      <c r="H35" s="26">
        <v>43967744.119999997</v>
      </c>
      <c r="I35" s="26">
        <v>70946425.849999994</v>
      </c>
      <c r="J35" s="26">
        <v>53286586.219999999</v>
      </c>
      <c r="K35" s="26"/>
      <c r="L35" s="26"/>
      <c r="P35" s="16">
        <f t="shared" si="0"/>
        <v>253511382.76999998</v>
      </c>
    </row>
    <row r="36" spans="1:16" x14ac:dyDescent="0.25">
      <c r="A36" s="14" t="s">
        <v>25</v>
      </c>
      <c r="B36" s="17">
        <v>3352232788</v>
      </c>
      <c r="C36" s="15">
        <v>0</v>
      </c>
      <c r="D36" s="17">
        <v>0</v>
      </c>
      <c r="E36" s="17">
        <v>0</v>
      </c>
      <c r="F36" s="17">
        <v>0</v>
      </c>
      <c r="G36" s="17">
        <v>0</v>
      </c>
      <c r="H36" s="26">
        <v>0</v>
      </c>
      <c r="J36" s="26">
        <v>0</v>
      </c>
      <c r="K36" s="26"/>
      <c r="P36" s="16">
        <f t="shared" si="0"/>
        <v>0</v>
      </c>
    </row>
    <row r="37" spans="1:16" x14ac:dyDescent="0.25">
      <c r="A37" s="14" t="s">
        <v>26</v>
      </c>
      <c r="B37" s="15">
        <v>3352232788</v>
      </c>
      <c r="C37" s="15">
        <v>3814223913.3400002</v>
      </c>
      <c r="D37" s="17">
        <v>0</v>
      </c>
      <c r="E37" s="32">
        <v>15454829.65</v>
      </c>
      <c r="F37" s="16">
        <v>245536877.5</v>
      </c>
      <c r="G37" s="25">
        <f>+[1]RefCCPCuenta!$G$31</f>
        <v>74268920.060000002</v>
      </c>
      <c r="H37" s="26">
        <v>279603680.64999998</v>
      </c>
      <c r="I37" s="26">
        <v>167259326.94</v>
      </c>
      <c r="J37" s="26">
        <v>568324552</v>
      </c>
      <c r="K37" s="26"/>
      <c r="L37" s="26"/>
      <c r="P37" s="16">
        <f t="shared" si="0"/>
        <v>1350448186.8</v>
      </c>
    </row>
    <row r="38" spans="1:16" x14ac:dyDescent="0.25">
      <c r="A38" s="12" t="s">
        <v>27</v>
      </c>
      <c r="B38" s="18">
        <v>8985000</v>
      </c>
      <c r="C38" s="18">
        <v>8985000</v>
      </c>
      <c r="D38" s="19">
        <f>+D39+D40+D41+D42+D43+D44+D45</f>
        <v>0</v>
      </c>
      <c r="E38" s="17">
        <v>0</v>
      </c>
      <c r="F38" s="17">
        <v>0</v>
      </c>
      <c r="G38" s="17">
        <v>0</v>
      </c>
      <c r="H38" s="29">
        <v>650045</v>
      </c>
      <c r="I38" s="26">
        <v>0</v>
      </c>
      <c r="J38" s="26">
        <v>0</v>
      </c>
      <c r="K38" s="26"/>
      <c r="L38" s="26"/>
      <c r="P38" s="16">
        <f t="shared" si="0"/>
        <v>650045</v>
      </c>
    </row>
    <row r="39" spans="1:16" x14ac:dyDescent="0.25">
      <c r="A39" s="14" t="s">
        <v>28</v>
      </c>
      <c r="B39" s="17">
        <v>0</v>
      </c>
      <c r="C39" s="15">
        <v>8985000</v>
      </c>
      <c r="D39" s="17">
        <v>0</v>
      </c>
      <c r="E39" s="17">
        <v>0</v>
      </c>
      <c r="F39" s="17">
        <v>0</v>
      </c>
      <c r="G39" s="17">
        <v>0</v>
      </c>
      <c r="H39" s="26">
        <v>650045</v>
      </c>
      <c r="I39" s="26">
        <v>0</v>
      </c>
      <c r="J39" s="26">
        <v>0</v>
      </c>
      <c r="K39" s="26"/>
      <c r="L39" s="26"/>
      <c r="P39" s="16">
        <f t="shared" si="0"/>
        <v>650045</v>
      </c>
    </row>
    <row r="40" spans="1:16" x14ac:dyDescent="0.25">
      <c r="A40" s="14" t="s">
        <v>29</v>
      </c>
      <c r="B40" s="17">
        <v>0</v>
      </c>
      <c r="C40" s="15">
        <v>0</v>
      </c>
      <c r="D40" s="17">
        <v>0</v>
      </c>
      <c r="E40" s="17">
        <v>0</v>
      </c>
      <c r="F40" s="17">
        <v>0</v>
      </c>
      <c r="G40" s="17">
        <v>0</v>
      </c>
      <c r="H40" s="17">
        <v>0</v>
      </c>
      <c r="I40" s="26">
        <v>0</v>
      </c>
      <c r="J40" s="26">
        <v>0</v>
      </c>
      <c r="K40" s="26"/>
      <c r="L40" s="26"/>
      <c r="P40" s="16">
        <f t="shared" si="0"/>
        <v>0</v>
      </c>
    </row>
    <row r="41" spans="1:16" x14ac:dyDescent="0.25">
      <c r="A41" s="14" t="s">
        <v>30</v>
      </c>
      <c r="B41" s="17">
        <v>0</v>
      </c>
      <c r="C41" s="15">
        <v>0</v>
      </c>
      <c r="D41" s="17">
        <v>0</v>
      </c>
      <c r="E41" s="17">
        <v>0</v>
      </c>
      <c r="F41" s="17">
        <v>0</v>
      </c>
      <c r="G41" s="17">
        <v>0</v>
      </c>
      <c r="H41" s="17">
        <v>0</v>
      </c>
      <c r="I41" s="26">
        <v>0</v>
      </c>
      <c r="J41" s="26">
        <v>0</v>
      </c>
      <c r="K41" s="26"/>
      <c r="L41" s="26"/>
      <c r="P41" s="16">
        <f t="shared" si="0"/>
        <v>0</v>
      </c>
    </row>
    <row r="42" spans="1:16" x14ac:dyDescent="0.25">
      <c r="A42" s="14" t="s">
        <v>31</v>
      </c>
      <c r="B42" s="17">
        <v>0</v>
      </c>
      <c r="C42" s="15">
        <v>0</v>
      </c>
      <c r="D42" s="17">
        <v>0</v>
      </c>
      <c r="E42" s="17">
        <v>0</v>
      </c>
      <c r="F42" s="17">
        <v>0</v>
      </c>
      <c r="G42" s="17">
        <v>0</v>
      </c>
      <c r="H42" s="17">
        <v>0</v>
      </c>
      <c r="I42" s="26">
        <v>0</v>
      </c>
      <c r="J42" s="26">
        <v>0</v>
      </c>
      <c r="K42" s="26"/>
      <c r="L42" s="26"/>
      <c r="P42" s="16">
        <f t="shared" si="0"/>
        <v>0</v>
      </c>
    </row>
    <row r="43" spans="1:16" x14ac:dyDescent="0.25">
      <c r="A43" s="14" t="s">
        <v>32</v>
      </c>
      <c r="B43" s="17">
        <v>0</v>
      </c>
      <c r="C43" s="15">
        <v>0</v>
      </c>
      <c r="D43" s="17">
        <v>0</v>
      </c>
      <c r="E43" s="17">
        <v>0</v>
      </c>
      <c r="F43" s="17">
        <v>0</v>
      </c>
      <c r="G43" s="17">
        <v>0</v>
      </c>
      <c r="H43" s="17">
        <v>0</v>
      </c>
      <c r="I43" s="26">
        <v>0</v>
      </c>
      <c r="J43" s="26">
        <v>0</v>
      </c>
      <c r="K43" s="26"/>
      <c r="L43" s="26"/>
      <c r="P43" s="16">
        <f t="shared" si="0"/>
        <v>0</v>
      </c>
    </row>
    <row r="44" spans="1:16" x14ac:dyDescent="0.25">
      <c r="A44" s="14" t="s">
        <v>33</v>
      </c>
      <c r="B44" s="17">
        <v>0</v>
      </c>
      <c r="C44" s="15">
        <v>0</v>
      </c>
      <c r="D44" s="17">
        <v>0</v>
      </c>
      <c r="E44" s="17">
        <v>0</v>
      </c>
      <c r="F44" s="17">
        <v>0</v>
      </c>
      <c r="G44" s="17">
        <v>0</v>
      </c>
      <c r="H44" s="17">
        <v>0</v>
      </c>
      <c r="I44" s="26">
        <v>0</v>
      </c>
      <c r="J44" s="26">
        <v>0</v>
      </c>
      <c r="K44" s="26"/>
      <c r="L44" s="26"/>
      <c r="P44" s="16">
        <f t="shared" si="0"/>
        <v>0</v>
      </c>
    </row>
    <row r="45" spans="1:16" x14ac:dyDescent="0.25">
      <c r="A45" s="14" t="s">
        <v>34</v>
      </c>
      <c r="B45" s="17">
        <v>0</v>
      </c>
      <c r="C45" s="15">
        <v>0</v>
      </c>
      <c r="D45" s="17">
        <v>0</v>
      </c>
      <c r="E45" s="17">
        <v>0</v>
      </c>
      <c r="F45" s="17">
        <v>0</v>
      </c>
      <c r="G45" s="17">
        <v>0</v>
      </c>
      <c r="H45" s="17">
        <v>0</v>
      </c>
      <c r="I45" s="26">
        <v>0</v>
      </c>
      <c r="J45" s="26">
        <v>0</v>
      </c>
      <c r="K45" s="26"/>
      <c r="L45" s="26"/>
      <c r="P45" s="16">
        <f t="shared" si="0"/>
        <v>0</v>
      </c>
    </row>
    <row r="46" spans="1:16" x14ac:dyDescent="0.25">
      <c r="A46" s="12" t="s">
        <v>35</v>
      </c>
      <c r="B46" s="19">
        <v>0</v>
      </c>
      <c r="C46" s="15">
        <v>0</v>
      </c>
      <c r="D46" s="19">
        <v>0</v>
      </c>
      <c r="E46" s="17">
        <v>0</v>
      </c>
      <c r="F46" s="17">
        <v>0</v>
      </c>
      <c r="G46" s="17">
        <v>0</v>
      </c>
      <c r="H46" s="17">
        <v>0</v>
      </c>
      <c r="I46" s="26">
        <v>0</v>
      </c>
      <c r="J46" s="26">
        <v>0</v>
      </c>
      <c r="K46" s="26"/>
      <c r="L46" s="26"/>
      <c r="P46" s="16">
        <f t="shared" si="0"/>
        <v>0</v>
      </c>
    </row>
    <row r="47" spans="1:16" x14ac:dyDescent="0.25">
      <c r="A47" s="14" t="s">
        <v>36</v>
      </c>
      <c r="B47" s="17">
        <v>0</v>
      </c>
      <c r="C47" s="15">
        <v>0</v>
      </c>
      <c r="D47" s="17">
        <v>0</v>
      </c>
      <c r="E47" s="17">
        <v>0</v>
      </c>
      <c r="F47" s="17">
        <v>0</v>
      </c>
      <c r="G47" s="17">
        <v>0</v>
      </c>
      <c r="H47" s="17">
        <v>0</v>
      </c>
      <c r="I47" s="26">
        <v>0</v>
      </c>
      <c r="J47" s="26">
        <v>0</v>
      </c>
      <c r="K47" s="26"/>
      <c r="L47" s="26"/>
      <c r="P47" s="16">
        <f t="shared" si="0"/>
        <v>0</v>
      </c>
    </row>
    <row r="48" spans="1:16" x14ac:dyDescent="0.25">
      <c r="A48" s="14" t="s">
        <v>37</v>
      </c>
      <c r="B48" s="17">
        <v>0</v>
      </c>
      <c r="C48" s="15">
        <v>0</v>
      </c>
      <c r="D48" s="17">
        <v>0</v>
      </c>
      <c r="E48" s="17">
        <v>0</v>
      </c>
      <c r="F48" s="17">
        <v>0</v>
      </c>
      <c r="G48" s="17">
        <v>0</v>
      </c>
      <c r="H48" s="17">
        <v>0</v>
      </c>
      <c r="I48" s="26">
        <v>0</v>
      </c>
      <c r="J48" s="26">
        <v>0</v>
      </c>
      <c r="K48" s="26"/>
      <c r="L48" s="26"/>
      <c r="P48" s="16">
        <f t="shared" si="0"/>
        <v>0</v>
      </c>
    </row>
    <row r="49" spans="1:16" x14ac:dyDescent="0.25">
      <c r="A49" s="14" t="s">
        <v>38</v>
      </c>
      <c r="B49" s="17">
        <v>0</v>
      </c>
      <c r="C49" s="15">
        <v>0</v>
      </c>
      <c r="D49" s="17">
        <v>0</v>
      </c>
      <c r="E49" s="17">
        <v>0</v>
      </c>
      <c r="F49" s="17">
        <v>0</v>
      </c>
      <c r="G49" s="17">
        <v>0</v>
      </c>
      <c r="H49" s="17">
        <v>0</v>
      </c>
      <c r="I49" s="26">
        <v>0</v>
      </c>
      <c r="J49" s="26">
        <v>0</v>
      </c>
      <c r="K49" s="26"/>
      <c r="L49" s="26"/>
      <c r="P49" s="16">
        <f t="shared" si="0"/>
        <v>0</v>
      </c>
    </row>
    <row r="50" spans="1:16" x14ac:dyDescent="0.25">
      <c r="A50" s="14" t="s">
        <v>39</v>
      </c>
      <c r="B50" s="17">
        <v>0</v>
      </c>
      <c r="C50" s="15">
        <v>0</v>
      </c>
      <c r="D50" s="17">
        <v>0</v>
      </c>
      <c r="E50" s="17">
        <v>0</v>
      </c>
      <c r="F50" s="17">
        <v>0</v>
      </c>
      <c r="G50" s="17">
        <v>0</v>
      </c>
      <c r="H50" s="17">
        <v>0</v>
      </c>
      <c r="I50" s="26">
        <v>0</v>
      </c>
      <c r="J50" s="26">
        <v>0</v>
      </c>
      <c r="K50" s="26"/>
      <c r="L50" s="26"/>
      <c r="P50" s="16">
        <f t="shared" si="0"/>
        <v>0</v>
      </c>
    </row>
    <row r="51" spans="1:16" x14ac:dyDescent="0.25">
      <c r="A51" s="14" t="s">
        <v>96</v>
      </c>
      <c r="B51" s="17">
        <v>0</v>
      </c>
      <c r="C51" s="15">
        <v>0</v>
      </c>
      <c r="D51" s="17">
        <v>0</v>
      </c>
      <c r="E51" s="17">
        <v>0</v>
      </c>
      <c r="F51" s="17">
        <v>0</v>
      </c>
      <c r="G51" s="17">
        <v>0</v>
      </c>
      <c r="H51" s="17">
        <v>0</v>
      </c>
      <c r="I51" s="26">
        <v>0</v>
      </c>
      <c r="J51" s="26">
        <v>0</v>
      </c>
      <c r="K51" s="26"/>
      <c r="L51" s="26"/>
      <c r="P51" s="16">
        <f t="shared" si="0"/>
        <v>0</v>
      </c>
    </row>
    <row r="52" spans="1:16" x14ac:dyDescent="0.25">
      <c r="A52" s="14" t="s">
        <v>40</v>
      </c>
      <c r="B52" s="17">
        <v>0</v>
      </c>
      <c r="C52" s="15">
        <v>0</v>
      </c>
      <c r="D52" s="17">
        <v>0</v>
      </c>
      <c r="E52" s="17">
        <v>0</v>
      </c>
      <c r="F52" s="17">
        <v>0</v>
      </c>
      <c r="G52" s="17">
        <v>0</v>
      </c>
      <c r="H52" s="17">
        <v>0</v>
      </c>
      <c r="I52" s="26">
        <v>0</v>
      </c>
      <c r="J52" s="26">
        <v>0</v>
      </c>
      <c r="K52" s="26"/>
      <c r="L52" s="26"/>
      <c r="P52" s="16">
        <f t="shared" si="0"/>
        <v>0</v>
      </c>
    </row>
    <row r="53" spans="1:16" x14ac:dyDescent="0.25">
      <c r="A53" s="14" t="s">
        <v>41</v>
      </c>
      <c r="B53" s="17">
        <v>0</v>
      </c>
      <c r="C53" s="15">
        <v>0</v>
      </c>
      <c r="D53" s="17">
        <v>0</v>
      </c>
      <c r="E53" s="17">
        <v>0</v>
      </c>
      <c r="F53" s="17">
        <v>0</v>
      </c>
      <c r="G53" s="17">
        <v>0</v>
      </c>
      <c r="H53" s="17">
        <v>0</v>
      </c>
      <c r="I53" s="26">
        <v>0</v>
      </c>
      <c r="J53" s="26">
        <v>0</v>
      </c>
      <c r="K53" s="26"/>
      <c r="L53" s="26"/>
      <c r="P53" s="16">
        <f t="shared" si="0"/>
        <v>0</v>
      </c>
    </row>
    <row r="54" spans="1:16" x14ac:dyDescent="0.25">
      <c r="A54" s="12" t="s">
        <v>42</v>
      </c>
      <c r="B54" s="13">
        <v>2643968074</v>
      </c>
      <c r="C54" s="18">
        <v>2481705506.1100001</v>
      </c>
      <c r="D54" s="19">
        <f>+D55+D56+D57+D58+D59+D60+D61+D62+D63</f>
        <v>0</v>
      </c>
      <c r="E54" s="29">
        <v>34644249.920000002</v>
      </c>
      <c r="F54" s="29">
        <v>13968295.09</v>
      </c>
      <c r="G54" s="29">
        <f>+[1]RefCCPCuenta!$G$34</f>
        <v>27237329.739999998</v>
      </c>
      <c r="H54" s="29">
        <v>46504768.280000001</v>
      </c>
      <c r="I54" s="29">
        <v>22706611.879999999</v>
      </c>
      <c r="J54" s="29">
        <v>46866486.770000003</v>
      </c>
      <c r="K54" s="29"/>
      <c r="L54" s="29"/>
      <c r="P54" s="16">
        <f t="shared" si="0"/>
        <v>191927741.68000001</v>
      </c>
    </row>
    <row r="55" spans="1:16" x14ac:dyDescent="0.25">
      <c r="A55" s="14" t="s">
        <v>43</v>
      </c>
      <c r="B55" s="15">
        <v>132772671</v>
      </c>
      <c r="C55" s="15">
        <v>139541299.02000001</v>
      </c>
      <c r="D55" s="17">
        <v>0</v>
      </c>
      <c r="E55" s="32">
        <v>703901.92</v>
      </c>
      <c r="F55" s="16">
        <v>460134.38</v>
      </c>
      <c r="G55" s="25">
        <f>+[1]RefCCPCuenta!$G$35</f>
        <v>2013578.52</v>
      </c>
      <c r="H55" s="26">
        <v>1897067.94</v>
      </c>
      <c r="I55" s="26">
        <v>1960342.29</v>
      </c>
      <c r="J55" s="26">
        <v>1134990.45</v>
      </c>
      <c r="K55" s="26"/>
      <c r="L55" s="26"/>
      <c r="P55" s="16">
        <f t="shared" si="0"/>
        <v>8170015.5</v>
      </c>
    </row>
    <row r="56" spans="1:16" x14ac:dyDescent="0.25">
      <c r="A56" s="14" t="s">
        <v>97</v>
      </c>
      <c r="B56" s="15">
        <v>1074758</v>
      </c>
      <c r="C56" s="15">
        <v>3249758</v>
      </c>
      <c r="D56" s="17">
        <v>0</v>
      </c>
      <c r="E56" s="17">
        <v>0</v>
      </c>
      <c r="F56" s="16"/>
      <c r="H56" s="26">
        <v>832726</v>
      </c>
      <c r="I56" s="26">
        <v>49796</v>
      </c>
      <c r="J56" s="26">
        <v>0</v>
      </c>
      <c r="K56" s="26"/>
      <c r="L56" s="26"/>
      <c r="P56" s="16">
        <f t="shared" si="0"/>
        <v>882522</v>
      </c>
    </row>
    <row r="57" spans="1:16" x14ac:dyDescent="0.25">
      <c r="A57" s="14" t="s">
        <v>44</v>
      </c>
      <c r="B57" s="15">
        <v>2465298944</v>
      </c>
      <c r="C57" s="15">
        <v>1569855608.5799999</v>
      </c>
      <c r="D57" s="17">
        <v>0</v>
      </c>
      <c r="E57" s="32">
        <v>33940348</v>
      </c>
      <c r="F57" s="16">
        <v>10886909.08</v>
      </c>
      <c r="G57" s="25">
        <f>+[1]RefCCPCuenta!$G$37</f>
        <v>25192954.170000002</v>
      </c>
      <c r="H57" s="26">
        <v>16253499.35</v>
      </c>
      <c r="I57" s="26">
        <v>20462152.620000001</v>
      </c>
      <c r="J57" s="26">
        <v>44378896.310000002</v>
      </c>
      <c r="K57" s="26"/>
      <c r="L57" s="26"/>
      <c r="P57" s="16">
        <f t="shared" si="0"/>
        <v>151114759.53</v>
      </c>
    </row>
    <row r="58" spans="1:16" x14ac:dyDescent="0.25">
      <c r="A58" s="14" t="s">
        <v>45</v>
      </c>
      <c r="B58" s="15">
        <v>9330110</v>
      </c>
      <c r="C58" s="15">
        <v>9563110</v>
      </c>
      <c r="D58" s="17">
        <v>0</v>
      </c>
      <c r="E58" s="17"/>
      <c r="F58" s="16"/>
      <c r="G58" s="25">
        <f>+[1]RefCCPCuenta!$G$38</f>
        <v>25647.06</v>
      </c>
      <c r="H58" s="26">
        <v>87910</v>
      </c>
      <c r="I58" s="26">
        <v>87910</v>
      </c>
      <c r="J58" s="26">
        <v>672600</v>
      </c>
      <c r="K58" s="26"/>
      <c r="L58" s="26"/>
      <c r="P58" s="16">
        <f t="shared" si="0"/>
        <v>874067.06</v>
      </c>
    </row>
    <row r="59" spans="1:16" x14ac:dyDescent="0.25">
      <c r="A59" s="14" t="s">
        <v>46</v>
      </c>
      <c r="B59" s="15">
        <v>3235423</v>
      </c>
      <c r="C59" s="15">
        <v>80581346.260000005</v>
      </c>
      <c r="D59" s="17">
        <v>0</v>
      </c>
      <c r="E59" s="17"/>
      <c r="F59" s="16">
        <v>153222.64000000001</v>
      </c>
      <c r="G59" s="25">
        <f>+[1]RefCCPCuenta!$G$39</f>
        <v>5149.99</v>
      </c>
      <c r="H59" s="26">
        <v>146410.97</v>
      </c>
      <c r="I59" s="26">
        <v>146410.97</v>
      </c>
      <c r="J59" s="26">
        <v>680000.01</v>
      </c>
      <c r="K59" s="26"/>
      <c r="L59" s="26"/>
      <c r="P59" s="16">
        <f t="shared" si="0"/>
        <v>1131194.58</v>
      </c>
    </row>
    <row r="60" spans="1:16" x14ac:dyDescent="0.25">
      <c r="A60" s="14" t="s">
        <v>47</v>
      </c>
      <c r="B60" s="15">
        <v>4820187</v>
      </c>
      <c r="C60" s="15">
        <v>4320187</v>
      </c>
      <c r="D60" s="17">
        <v>0</v>
      </c>
      <c r="E60" s="17"/>
      <c r="F60" s="17">
        <v>0</v>
      </c>
      <c r="G60" s="17">
        <v>0</v>
      </c>
      <c r="J60" s="26">
        <v>0</v>
      </c>
      <c r="K60" s="26"/>
      <c r="L60" s="26"/>
      <c r="P60" s="16">
        <f t="shared" si="0"/>
        <v>0</v>
      </c>
    </row>
    <row r="61" spans="1:16" x14ac:dyDescent="0.25">
      <c r="A61" s="14" t="s">
        <v>98</v>
      </c>
      <c r="B61" s="15">
        <v>0</v>
      </c>
      <c r="C61" s="15">
        <v>0</v>
      </c>
      <c r="D61" s="17">
        <v>0</v>
      </c>
      <c r="E61" s="17"/>
      <c r="F61" s="17">
        <v>0</v>
      </c>
      <c r="G61" s="17">
        <v>0</v>
      </c>
      <c r="J61" s="26">
        <v>0</v>
      </c>
      <c r="K61" s="26"/>
      <c r="L61" s="26"/>
      <c r="P61" s="16">
        <f t="shared" si="0"/>
        <v>0</v>
      </c>
    </row>
    <row r="62" spans="1:16" x14ac:dyDescent="0.25">
      <c r="A62" s="14" t="s">
        <v>48</v>
      </c>
      <c r="B62" s="15">
        <v>27287154</v>
      </c>
      <c r="C62" s="15">
        <v>153864268.16</v>
      </c>
      <c r="D62" s="17">
        <v>0</v>
      </c>
      <c r="E62" s="17"/>
      <c r="F62" s="16">
        <v>2468028.9900000002</v>
      </c>
      <c r="G62" s="17">
        <v>0</v>
      </c>
      <c r="H62" s="26">
        <v>27287154.02</v>
      </c>
      <c r="J62" s="26">
        <v>0</v>
      </c>
      <c r="K62" s="26"/>
      <c r="L62" s="26"/>
      <c r="P62" s="16">
        <f t="shared" si="0"/>
        <v>29755183.009999998</v>
      </c>
    </row>
    <row r="63" spans="1:16" x14ac:dyDescent="0.25">
      <c r="A63" s="14" t="s">
        <v>49</v>
      </c>
      <c r="B63" s="15">
        <v>148827</v>
      </c>
      <c r="C63" s="18">
        <v>497654</v>
      </c>
      <c r="D63" s="17">
        <v>0</v>
      </c>
      <c r="E63" s="17"/>
      <c r="F63" s="16"/>
      <c r="G63" s="17">
        <v>0</v>
      </c>
      <c r="H63" s="17">
        <v>0</v>
      </c>
      <c r="J63" s="26">
        <v>0</v>
      </c>
      <c r="K63" s="26"/>
      <c r="L63" s="26"/>
      <c r="P63" s="16">
        <f t="shared" si="0"/>
        <v>0</v>
      </c>
    </row>
    <row r="64" spans="1:16" x14ac:dyDescent="0.25">
      <c r="A64" s="12" t="s">
        <v>50</v>
      </c>
      <c r="B64" s="13">
        <v>823703725</v>
      </c>
      <c r="C64" s="18">
        <v>2730446044.3099999</v>
      </c>
      <c r="D64" s="19">
        <f>+D65+D66+D67+D68</f>
        <v>0</v>
      </c>
      <c r="E64" s="29">
        <v>739654.98</v>
      </c>
      <c r="F64" s="31">
        <v>2952304.78</v>
      </c>
      <c r="G64" s="31">
        <f>+[1]RefCCPCuenta!$G$43</f>
        <v>14030069.9</v>
      </c>
      <c r="H64" s="31">
        <v>30844137.59</v>
      </c>
      <c r="I64" s="31">
        <v>191056776.86000001</v>
      </c>
      <c r="J64" s="31">
        <v>51715594.939999998</v>
      </c>
      <c r="K64" s="31"/>
      <c r="L64" s="31"/>
      <c r="P64" s="16">
        <f t="shared" si="0"/>
        <v>291338539.05000001</v>
      </c>
    </row>
    <row r="65" spans="1:17" x14ac:dyDescent="0.25">
      <c r="A65" s="14" t="s">
        <v>51</v>
      </c>
      <c r="B65" s="15">
        <v>823703725</v>
      </c>
      <c r="C65" s="15">
        <v>1713007060.4200001</v>
      </c>
      <c r="D65" s="17">
        <v>0</v>
      </c>
      <c r="E65" s="32">
        <v>739654.98</v>
      </c>
      <c r="F65" s="26">
        <v>2952304.78</v>
      </c>
      <c r="G65" s="25">
        <f>+[1]RefCCPCuenta!$G$44</f>
        <v>14030069.9</v>
      </c>
      <c r="H65" s="26">
        <v>30844137.59</v>
      </c>
      <c r="I65" s="26">
        <v>191056776.86000001</v>
      </c>
      <c r="J65" s="26">
        <v>51715594.939999998</v>
      </c>
      <c r="K65" s="26"/>
      <c r="L65" s="26"/>
      <c r="P65" s="16">
        <f t="shared" si="0"/>
        <v>291338539.05000001</v>
      </c>
    </row>
    <row r="66" spans="1:17" x14ac:dyDescent="0.25">
      <c r="A66" s="14" t="s">
        <v>52</v>
      </c>
      <c r="B66" s="15">
        <v>0</v>
      </c>
      <c r="C66" s="15">
        <v>0</v>
      </c>
      <c r="D66" s="17">
        <v>0</v>
      </c>
      <c r="E66" s="17">
        <v>0</v>
      </c>
      <c r="F66" s="17">
        <v>0</v>
      </c>
      <c r="G66" s="17">
        <v>0</v>
      </c>
      <c r="H66" s="17">
        <v>0</v>
      </c>
      <c r="I66" s="17">
        <v>0</v>
      </c>
      <c r="J66" s="26">
        <v>0</v>
      </c>
      <c r="K66" s="26"/>
      <c r="L66" s="26"/>
      <c r="P66" s="16">
        <f t="shared" si="0"/>
        <v>0</v>
      </c>
    </row>
    <row r="67" spans="1:17" x14ac:dyDescent="0.25">
      <c r="A67" s="14" t="s">
        <v>53</v>
      </c>
      <c r="B67" s="15">
        <v>0</v>
      </c>
      <c r="C67" s="15">
        <v>0</v>
      </c>
      <c r="D67" s="17">
        <v>0</v>
      </c>
      <c r="E67" s="17">
        <v>0</v>
      </c>
      <c r="F67" s="17">
        <v>0</v>
      </c>
      <c r="G67" s="17">
        <v>0</v>
      </c>
      <c r="H67" s="17">
        <v>0</v>
      </c>
      <c r="I67" s="17">
        <v>0</v>
      </c>
      <c r="J67" s="26">
        <v>0</v>
      </c>
      <c r="K67" s="26"/>
      <c r="L67" s="26"/>
      <c r="P67" s="16">
        <f t="shared" si="0"/>
        <v>0</v>
      </c>
    </row>
    <row r="68" spans="1:17" x14ac:dyDescent="0.25">
      <c r="A68" s="20" t="s">
        <v>54</v>
      </c>
      <c r="B68" s="15">
        <v>0</v>
      </c>
      <c r="C68" s="15">
        <v>0</v>
      </c>
      <c r="D68" s="17">
        <v>0</v>
      </c>
      <c r="E68" s="17">
        <v>0</v>
      </c>
      <c r="F68" s="17">
        <v>0</v>
      </c>
      <c r="G68" s="17">
        <v>0</v>
      </c>
      <c r="H68" s="17">
        <v>0</v>
      </c>
      <c r="I68" s="17">
        <v>0</v>
      </c>
      <c r="J68" s="26">
        <v>0</v>
      </c>
      <c r="K68" s="26"/>
      <c r="L68" s="26"/>
      <c r="P68" s="16">
        <f t="shared" si="0"/>
        <v>0</v>
      </c>
    </row>
    <row r="69" spans="1:17" x14ac:dyDescent="0.25">
      <c r="A69" s="12" t="s">
        <v>55</v>
      </c>
      <c r="B69" s="19">
        <v>0</v>
      </c>
      <c r="C69" s="15">
        <v>0</v>
      </c>
      <c r="D69" s="19">
        <f>+D70+D71</f>
        <v>0</v>
      </c>
      <c r="E69" s="17">
        <v>0</v>
      </c>
      <c r="F69" s="17">
        <v>0</v>
      </c>
      <c r="G69" s="17">
        <v>0</v>
      </c>
      <c r="H69" s="17">
        <v>0</v>
      </c>
      <c r="I69" s="17">
        <v>0</v>
      </c>
      <c r="J69" s="26">
        <v>0</v>
      </c>
      <c r="K69" s="26"/>
      <c r="L69" s="26"/>
      <c r="P69" s="16">
        <f t="shared" si="0"/>
        <v>0</v>
      </c>
    </row>
    <row r="70" spans="1:17" x14ac:dyDescent="0.25">
      <c r="A70" s="14" t="s">
        <v>56</v>
      </c>
      <c r="B70" s="17">
        <v>0</v>
      </c>
      <c r="C70" s="15">
        <v>0</v>
      </c>
      <c r="D70" s="17">
        <v>0</v>
      </c>
      <c r="E70" s="17">
        <v>0</v>
      </c>
      <c r="F70" s="17">
        <v>0</v>
      </c>
      <c r="G70" s="17">
        <v>0</v>
      </c>
      <c r="H70" s="17">
        <v>0</v>
      </c>
      <c r="I70" s="17">
        <v>0</v>
      </c>
      <c r="J70" s="26">
        <v>0</v>
      </c>
      <c r="K70" s="26"/>
      <c r="L70" s="26"/>
      <c r="P70" s="16">
        <f t="shared" si="0"/>
        <v>0</v>
      </c>
    </row>
    <row r="71" spans="1:17" x14ac:dyDescent="0.25">
      <c r="A71" s="14" t="s">
        <v>57</v>
      </c>
      <c r="B71" s="17">
        <v>0</v>
      </c>
      <c r="C71" s="15">
        <v>0</v>
      </c>
      <c r="D71" s="17">
        <v>0</v>
      </c>
      <c r="E71" s="17">
        <v>0</v>
      </c>
      <c r="F71" s="17">
        <v>0</v>
      </c>
      <c r="G71" s="17">
        <v>0</v>
      </c>
      <c r="H71" s="17">
        <v>0</v>
      </c>
      <c r="I71" s="17">
        <v>0</v>
      </c>
      <c r="J71" s="26">
        <v>0</v>
      </c>
      <c r="K71" s="26"/>
      <c r="L71" s="26"/>
      <c r="P71" s="16">
        <f t="shared" si="0"/>
        <v>0</v>
      </c>
    </row>
    <row r="72" spans="1:17" x14ac:dyDescent="0.25">
      <c r="A72" s="12" t="s">
        <v>58</v>
      </c>
      <c r="B72" s="19">
        <v>0</v>
      </c>
      <c r="C72" s="15">
        <v>0</v>
      </c>
      <c r="D72" s="19">
        <v>0</v>
      </c>
      <c r="E72" s="17">
        <v>0</v>
      </c>
      <c r="F72" s="17">
        <v>0</v>
      </c>
      <c r="G72" s="17">
        <v>0</v>
      </c>
      <c r="H72" s="17">
        <v>0</v>
      </c>
      <c r="I72" s="17">
        <v>0</v>
      </c>
      <c r="J72" s="26">
        <v>0</v>
      </c>
      <c r="K72" s="26"/>
      <c r="L72" s="26"/>
      <c r="P72" s="16">
        <f t="shared" si="0"/>
        <v>0</v>
      </c>
    </row>
    <row r="73" spans="1:17" x14ac:dyDescent="0.25">
      <c r="A73" s="14" t="s">
        <v>59</v>
      </c>
      <c r="B73" s="17">
        <v>0</v>
      </c>
      <c r="C73" s="15">
        <v>0</v>
      </c>
      <c r="D73" s="17">
        <v>0</v>
      </c>
      <c r="E73" s="17">
        <v>0</v>
      </c>
      <c r="F73" s="17">
        <v>0</v>
      </c>
      <c r="G73" s="17">
        <v>0</v>
      </c>
      <c r="H73" s="17">
        <v>0</v>
      </c>
      <c r="I73" s="17">
        <v>0</v>
      </c>
      <c r="J73" s="26">
        <v>0</v>
      </c>
      <c r="K73" s="26"/>
      <c r="L73" s="26"/>
      <c r="P73" s="16">
        <f t="shared" si="0"/>
        <v>0</v>
      </c>
    </row>
    <row r="74" spans="1:17" x14ac:dyDescent="0.25">
      <c r="A74" s="14" t="s">
        <v>60</v>
      </c>
      <c r="B74" s="17">
        <v>0</v>
      </c>
      <c r="C74" s="15">
        <v>0</v>
      </c>
      <c r="D74" s="17">
        <v>0</v>
      </c>
      <c r="E74" s="17">
        <v>0</v>
      </c>
      <c r="F74" s="17">
        <v>0</v>
      </c>
      <c r="G74" s="17">
        <v>0</v>
      </c>
      <c r="H74" s="17">
        <v>0</v>
      </c>
      <c r="I74" s="17">
        <v>0</v>
      </c>
      <c r="J74" s="17">
        <v>0</v>
      </c>
      <c r="K74" s="17"/>
      <c r="L74" s="17"/>
      <c r="P74" s="16">
        <f t="shared" si="0"/>
        <v>0</v>
      </c>
    </row>
    <row r="75" spans="1:17" x14ac:dyDescent="0.25">
      <c r="A75" s="14" t="s">
        <v>61</v>
      </c>
      <c r="B75" s="17">
        <v>0</v>
      </c>
      <c r="C75" s="15">
        <v>0</v>
      </c>
      <c r="D75" s="17">
        <v>0</v>
      </c>
      <c r="E75" s="17">
        <v>0</v>
      </c>
      <c r="F75" s="17">
        <v>0</v>
      </c>
      <c r="G75" s="17">
        <v>0</v>
      </c>
      <c r="H75" s="17">
        <v>0</v>
      </c>
      <c r="I75" s="17">
        <v>0</v>
      </c>
      <c r="J75" s="17">
        <v>0</v>
      </c>
      <c r="K75" s="17"/>
      <c r="L75" s="17"/>
      <c r="P75" s="16">
        <f t="shared" si="0"/>
        <v>0</v>
      </c>
    </row>
    <row r="76" spans="1:17" x14ac:dyDescent="0.25">
      <c r="A76" s="12" t="s">
        <v>64</v>
      </c>
      <c r="B76" s="19">
        <v>0</v>
      </c>
      <c r="C76" s="15">
        <v>0</v>
      </c>
      <c r="D76" s="17">
        <v>0</v>
      </c>
      <c r="E76" s="17">
        <v>0</v>
      </c>
      <c r="F76" s="17">
        <v>0</v>
      </c>
      <c r="G76" s="17">
        <v>0</v>
      </c>
      <c r="H76" s="17">
        <v>0</v>
      </c>
      <c r="I76" s="17">
        <v>0</v>
      </c>
      <c r="J76" s="17">
        <v>0</v>
      </c>
      <c r="K76" s="17"/>
      <c r="L76" s="17"/>
      <c r="M76" s="17"/>
      <c r="N76" s="17"/>
      <c r="O76" s="17"/>
      <c r="P76" s="16">
        <f t="shared" si="0"/>
        <v>0</v>
      </c>
      <c r="Q76" s="17"/>
    </row>
    <row r="77" spans="1:17" x14ac:dyDescent="0.25">
      <c r="A77" s="14" t="s">
        <v>65</v>
      </c>
      <c r="B77" s="17">
        <v>0</v>
      </c>
      <c r="C77" s="15">
        <v>0</v>
      </c>
      <c r="D77" s="17">
        <v>0</v>
      </c>
      <c r="E77" s="17">
        <v>0</v>
      </c>
      <c r="F77" s="17">
        <v>0</v>
      </c>
      <c r="G77" s="17">
        <v>0</v>
      </c>
      <c r="H77" s="17">
        <v>0</v>
      </c>
      <c r="I77" s="17">
        <v>0</v>
      </c>
      <c r="J77" s="17">
        <v>0</v>
      </c>
      <c r="K77" s="17"/>
      <c r="L77" s="17"/>
      <c r="M77" s="17"/>
      <c r="N77" s="17"/>
      <c r="O77" s="17"/>
      <c r="P77" s="16">
        <f t="shared" ref="P77:P85" si="1">+D77+E77+F77+G77+H77+I77+J77+K77+L77+M77+N77+O77</f>
        <v>0</v>
      </c>
      <c r="Q77" s="17"/>
    </row>
    <row r="78" spans="1:17" x14ac:dyDescent="0.25">
      <c r="A78" s="14" t="s">
        <v>66</v>
      </c>
      <c r="B78" s="17">
        <v>0</v>
      </c>
      <c r="C78" s="15">
        <v>0</v>
      </c>
      <c r="D78" s="17">
        <v>0</v>
      </c>
      <c r="E78" s="17">
        <v>0</v>
      </c>
      <c r="F78" s="17">
        <v>0</v>
      </c>
      <c r="G78" s="17">
        <v>0</v>
      </c>
      <c r="H78" s="17">
        <v>0</v>
      </c>
      <c r="I78" s="17">
        <v>0</v>
      </c>
      <c r="J78" s="17">
        <v>0</v>
      </c>
      <c r="K78" s="17"/>
      <c r="L78" s="17"/>
      <c r="M78" s="17"/>
      <c r="N78" s="17"/>
      <c r="O78" s="17"/>
      <c r="P78" s="16">
        <f t="shared" si="1"/>
        <v>0</v>
      </c>
      <c r="Q78" s="17"/>
    </row>
    <row r="79" spans="1:17" x14ac:dyDescent="0.25">
      <c r="A79" s="14" t="s">
        <v>67</v>
      </c>
      <c r="B79" s="17">
        <v>0</v>
      </c>
      <c r="C79" s="15">
        <v>0</v>
      </c>
      <c r="D79" s="17">
        <v>0</v>
      </c>
      <c r="E79" s="17">
        <v>0</v>
      </c>
      <c r="F79" s="17">
        <v>0</v>
      </c>
      <c r="G79" s="17">
        <v>0</v>
      </c>
      <c r="H79" s="17">
        <v>0</v>
      </c>
      <c r="I79" s="17">
        <v>0</v>
      </c>
      <c r="J79" s="17">
        <v>0</v>
      </c>
      <c r="K79" s="17"/>
      <c r="L79" s="17"/>
      <c r="M79" s="17"/>
      <c r="N79" s="17"/>
      <c r="O79" s="17"/>
      <c r="P79" s="16">
        <f t="shared" si="1"/>
        <v>0</v>
      </c>
      <c r="Q79" s="17"/>
    </row>
    <row r="80" spans="1:17" x14ac:dyDescent="0.25">
      <c r="A80" s="12" t="s">
        <v>68</v>
      </c>
      <c r="B80" s="19">
        <v>0</v>
      </c>
      <c r="C80" s="18">
        <v>0</v>
      </c>
      <c r="D80" s="17">
        <v>0</v>
      </c>
      <c r="E80" s="17">
        <v>0</v>
      </c>
      <c r="F80" s="17">
        <v>0</v>
      </c>
      <c r="G80" s="17">
        <v>0</v>
      </c>
      <c r="H80" s="17">
        <v>0</v>
      </c>
      <c r="I80" s="17">
        <v>0</v>
      </c>
      <c r="J80" s="17">
        <v>0</v>
      </c>
      <c r="K80" s="17"/>
      <c r="L80" s="17"/>
      <c r="P80" s="16">
        <f t="shared" si="1"/>
        <v>0</v>
      </c>
    </row>
    <row r="81" spans="1:16" x14ac:dyDescent="0.25">
      <c r="A81" s="14" t="s">
        <v>69</v>
      </c>
      <c r="B81" s="17">
        <v>0</v>
      </c>
      <c r="C81" s="15">
        <v>0</v>
      </c>
      <c r="D81" s="17">
        <v>0</v>
      </c>
      <c r="E81" s="17">
        <v>0</v>
      </c>
      <c r="F81" s="17">
        <v>0</v>
      </c>
      <c r="G81" s="17">
        <v>0</v>
      </c>
      <c r="H81" s="17">
        <v>0</v>
      </c>
      <c r="I81" s="17">
        <v>0</v>
      </c>
      <c r="J81" s="17">
        <v>0</v>
      </c>
      <c r="K81" s="17"/>
      <c r="L81" s="17"/>
      <c r="P81" s="16">
        <f t="shared" si="1"/>
        <v>0</v>
      </c>
    </row>
    <row r="82" spans="1:16" x14ac:dyDescent="0.25">
      <c r="A82" s="14" t="s">
        <v>70</v>
      </c>
      <c r="B82" s="17">
        <v>0</v>
      </c>
      <c r="C82" s="15"/>
      <c r="D82" s="17">
        <v>0</v>
      </c>
      <c r="E82" s="17">
        <v>0</v>
      </c>
      <c r="F82" s="17">
        <v>0</v>
      </c>
      <c r="G82" s="17">
        <v>0</v>
      </c>
      <c r="H82" s="17">
        <v>0</v>
      </c>
      <c r="I82" s="17">
        <v>0</v>
      </c>
      <c r="J82" s="17">
        <v>0</v>
      </c>
      <c r="K82" s="17"/>
      <c r="L82" s="17"/>
      <c r="P82" s="16">
        <f t="shared" si="1"/>
        <v>0</v>
      </c>
    </row>
    <row r="83" spans="1:16" x14ac:dyDescent="0.25">
      <c r="A83" s="12" t="s">
        <v>71</v>
      </c>
      <c r="B83" s="19">
        <v>0</v>
      </c>
      <c r="C83" s="15">
        <v>0</v>
      </c>
      <c r="D83" s="17">
        <v>0</v>
      </c>
      <c r="E83" s="17">
        <v>0</v>
      </c>
      <c r="F83" s="17">
        <v>0</v>
      </c>
      <c r="G83" s="17">
        <v>0</v>
      </c>
      <c r="H83" s="17">
        <v>0</v>
      </c>
      <c r="I83" s="17">
        <v>0</v>
      </c>
      <c r="J83" s="17">
        <v>0</v>
      </c>
      <c r="K83" s="17"/>
      <c r="L83" s="17"/>
      <c r="P83" s="16">
        <f t="shared" si="1"/>
        <v>0</v>
      </c>
    </row>
    <row r="84" spans="1:16" x14ac:dyDescent="0.25">
      <c r="A84" s="14" t="s">
        <v>72</v>
      </c>
      <c r="B84" s="17">
        <v>0</v>
      </c>
      <c r="C84" s="15">
        <v>0</v>
      </c>
      <c r="D84" s="17">
        <v>0</v>
      </c>
      <c r="E84" s="17">
        <v>0</v>
      </c>
      <c r="F84" s="17">
        <v>0</v>
      </c>
      <c r="G84" s="17">
        <v>0</v>
      </c>
      <c r="H84" s="17">
        <v>0</v>
      </c>
      <c r="I84" s="17">
        <v>0</v>
      </c>
      <c r="J84" s="17">
        <v>0</v>
      </c>
      <c r="K84" s="17"/>
      <c r="L84" s="17"/>
      <c r="P84" s="16">
        <f t="shared" si="1"/>
        <v>0</v>
      </c>
    </row>
    <row r="85" spans="1:16" x14ac:dyDescent="0.25">
      <c r="A85" s="3" t="s">
        <v>62</v>
      </c>
      <c r="B85" s="21">
        <f>+B12+B18+B28+B38+B54+B64</f>
        <v>50595308465</v>
      </c>
      <c r="C85" s="21">
        <v>53735029305.269997</v>
      </c>
      <c r="D85" s="21">
        <f>D21+D27+D36+D47+D55+D63+D73+D78+D81</f>
        <v>0</v>
      </c>
      <c r="E85" s="21">
        <f>E21+E27+E37+E63+E73</f>
        <v>15454829.65</v>
      </c>
      <c r="F85" s="21">
        <f>F21+F27+F37+F63+F73</f>
        <v>247688697.5</v>
      </c>
      <c r="G85" s="21">
        <f>G21+G27+G37+G63+G73</f>
        <v>81814776.280000001</v>
      </c>
      <c r="H85" s="21">
        <f>+H21+H27+H37+H47+H63+H73</f>
        <v>284285124.10999995</v>
      </c>
      <c r="I85" s="21">
        <f>+I21+I27+I37+I47+I63+I73</f>
        <v>171029720.13999999</v>
      </c>
      <c r="J85" s="21">
        <f>+J21+J27+J37+J47+J63+J73</f>
        <v>570512678.54999995</v>
      </c>
      <c r="K85" s="21">
        <f>+K21+K27+K37+K47+K63+K73</f>
        <v>0</v>
      </c>
      <c r="L85" s="21">
        <f>+L21+L27+L37+L47+L63+L73</f>
        <v>0</v>
      </c>
      <c r="M85" s="21"/>
      <c r="N85" s="2"/>
      <c r="O85" s="2"/>
      <c r="P85" s="21">
        <f t="shared" si="1"/>
        <v>1370785826.23</v>
      </c>
    </row>
    <row r="89" spans="1:16" ht="15.75" thickBot="1" x14ac:dyDescent="0.3"/>
    <row r="90" spans="1:16" ht="15.75" thickBot="1" x14ac:dyDescent="0.3">
      <c r="A90" s="9" t="s">
        <v>91</v>
      </c>
    </row>
    <row r="91" spans="1:16" ht="30.75" thickBot="1" x14ac:dyDescent="0.3">
      <c r="A91" s="7" t="s">
        <v>92</v>
      </c>
    </row>
    <row r="92" spans="1:16" ht="60.75" thickBot="1" x14ac:dyDescent="0.3">
      <c r="A92" s="8" t="s">
        <v>93</v>
      </c>
    </row>
    <row r="96" spans="1:16" ht="18.75" x14ac:dyDescent="0.3">
      <c r="A96" s="22" t="s">
        <v>99</v>
      </c>
    </row>
    <row r="97" spans="1:1" ht="15.75" x14ac:dyDescent="0.25">
      <c r="A97" s="23" t="s">
        <v>100</v>
      </c>
    </row>
  </sheetData>
  <sheetProtection algorithmName="SHA-512" hashValue="XZMNkF/Di57w3bn4PhE1EP/vtr80ydX5gASnmJQ6JZvF/m5CtifY2hsedl3wNbFXAnVI1xEJOHwsnjhqahWGXg==" saltValue="J6OcgLF85QrP6zcuNcTT5g==" spinCount="100000" sheet="1" objects="1" scenarios="1"/>
  <mergeCells count="9">
    <mergeCell ref="A7:P7"/>
    <mergeCell ref="D9:P9"/>
    <mergeCell ref="A3:P3"/>
    <mergeCell ref="A4:P4"/>
    <mergeCell ref="A9:A10"/>
    <mergeCell ref="B9:B10"/>
    <mergeCell ref="C9:C10"/>
    <mergeCell ref="A5:P5"/>
    <mergeCell ref="A6:P6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Ejecucion Pesupuestaria Julio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Julio Jose Olalla Olivier</cp:lastModifiedBy>
  <cp:lastPrinted>2021-10-07T17:11:16Z</cp:lastPrinted>
  <dcterms:created xsi:type="dcterms:W3CDTF">2021-07-29T18:58:50Z</dcterms:created>
  <dcterms:modified xsi:type="dcterms:W3CDTF">2021-10-08T21:55:30Z</dcterms:modified>
</cp:coreProperties>
</file>