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drawings/drawing7.xml" ContentType="application/vnd.openxmlformats-officedocument.drawing+xml"/>
  <Override PartName="/xl/tables/table7.xml" ContentType="application/vnd.openxmlformats-officedocument.spreadsheetml.table+xml"/>
  <Override PartName="/xl/drawings/drawing8.xml" ContentType="application/vnd.openxmlformats-officedocument.drawing+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drawings/drawing10.xml" ContentType="application/vnd.openxmlformats-officedocument.drawing+xml"/>
  <Override PartName="/xl/tables/table1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snsrd-my.sharepoint.com/personal/pcaba_sns_gob_do/Documents/Escritorio/2026/OAI 2026/T1-2026/"/>
    </mc:Choice>
  </mc:AlternateContent>
  <xr:revisionPtr revIDLastSave="771" documentId="13_ncr:1_{1AC906A8-6A66-452A-B2AE-827E5F7D29F9}" xr6:coauthVersionLast="47" xr6:coauthVersionMax="47" xr10:uidLastSave="{30630F7B-BE37-47EA-B0F5-249B9F8872FA}"/>
  <bookViews>
    <workbookView xWindow="-120" yWindow="-120" windowWidth="20730" windowHeight="11040" xr2:uid="{4338FEAE-DB8E-4C02-BE6D-DDC1311F061E}"/>
  </bookViews>
  <sheets>
    <sheet name="Programa 11" sheetId="1" r:id="rId1"/>
    <sheet name="Programa 12" sheetId="2" r:id="rId2"/>
    <sheet name="Programa 13" sheetId="3" r:id="rId3"/>
    <sheet name="Programa 16" sheetId="10" r:id="rId4"/>
    <sheet name="Programa 41" sheetId="6" r:id="rId5"/>
    <sheet name="Programa 42" sheetId="7" r:id="rId6"/>
    <sheet name="Programa 43" sheetId="8" r:id="rId7"/>
    <sheet name="Programa 44" sheetId="9" r:id="rId8"/>
    <sheet name="Programa 45" sheetId="12" r:id="rId9"/>
    <sheet name="Programa 46" sheetId="11" r:id="rId10"/>
  </sheets>
  <externalReferences>
    <externalReference r:id="rId11"/>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7" l="1"/>
  <c r="A25" i="10" l="1"/>
  <c r="A25" i="3" a="1"/>
  <c r="A25" i="3" s="1"/>
  <c r="A25" i="2"/>
  <c r="J29" i="12"/>
  <c r="I29" i="12"/>
  <c r="I25" i="12"/>
  <c r="A25" i="12" a="1"/>
  <c r="A25" i="12" s="1"/>
  <c r="C16" i="12"/>
  <c r="C15" i="12"/>
  <c r="C14" i="12"/>
  <c r="A25" i="11" a="1"/>
  <c r="A25" i="11" s="1"/>
  <c r="J29" i="11"/>
  <c r="I29" i="11"/>
  <c r="I25" i="11"/>
  <c r="C16" i="11"/>
  <c r="C15" i="11"/>
  <c r="C14" i="11"/>
  <c r="A25" i="6"/>
  <c r="J29" i="3"/>
  <c r="A25" i="1"/>
  <c r="I29" i="10"/>
  <c r="J29" i="10"/>
  <c r="J30" i="10"/>
  <c r="I30" i="10"/>
  <c r="I25" i="10"/>
  <c r="C16" i="10"/>
  <c r="C15" i="10"/>
  <c r="C14" i="10"/>
  <c r="I32" i="1"/>
  <c r="J32" i="1"/>
  <c r="I30" i="2"/>
  <c r="J30" i="2"/>
  <c r="J30" i="7"/>
  <c r="J29" i="7"/>
  <c r="I30" i="9"/>
  <c r="J30" i="9"/>
  <c r="J31" i="9"/>
  <c r="I31" i="9"/>
  <c r="J29" i="9"/>
  <c r="I29" i="9"/>
  <c r="I25" i="9"/>
  <c r="C16" i="9"/>
  <c r="C15" i="9"/>
  <c r="C14" i="9"/>
  <c r="J30" i="8"/>
  <c r="I30" i="8"/>
  <c r="J29" i="8"/>
  <c r="I29" i="8"/>
  <c r="I25" i="8"/>
  <c r="C16" i="8"/>
  <c r="C15" i="8"/>
  <c r="C14" i="8"/>
  <c r="I29" i="1"/>
  <c r="I30" i="7"/>
  <c r="I31" i="2"/>
  <c r="I32" i="2"/>
  <c r="J31" i="2"/>
  <c r="J32" i="2"/>
  <c r="I33" i="2"/>
  <c r="I34" i="2"/>
  <c r="J33" i="2"/>
  <c r="J34" i="2"/>
  <c r="I35" i="2"/>
  <c r="I36" i="2"/>
  <c r="J35" i="2"/>
  <c r="J36" i="2"/>
  <c r="I37" i="2"/>
  <c r="J37" i="2"/>
  <c r="I30" i="1"/>
  <c r="I31" i="1"/>
  <c r="J30" i="1"/>
  <c r="J31" i="1"/>
  <c r="I33" i="1"/>
  <c r="I34" i="1"/>
  <c r="J33" i="1"/>
  <c r="J34" i="1"/>
  <c r="I35" i="1"/>
  <c r="I36" i="1"/>
  <c r="J35" i="1"/>
  <c r="J36" i="1"/>
  <c r="I37" i="1"/>
  <c r="J37" i="1"/>
  <c r="I29" i="7"/>
  <c r="I25" i="7"/>
  <c r="C16" i="7"/>
  <c r="C15" i="7"/>
  <c r="C14" i="7"/>
  <c r="J30" i="6"/>
  <c r="I30" i="6"/>
  <c r="J29" i="6"/>
  <c r="I29" i="6"/>
  <c r="I25" i="6"/>
  <c r="C16" i="6"/>
  <c r="C15" i="6"/>
  <c r="C14" i="6"/>
  <c r="I29" i="3"/>
  <c r="I25" i="3"/>
  <c r="C16" i="3"/>
  <c r="C15" i="3"/>
  <c r="C14" i="3"/>
  <c r="J38" i="2"/>
  <c r="I38" i="2"/>
  <c r="J29" i="2"/>
  <c r="I29" i="2"/>
  <c r="I25" i="2"/>
  <c r="C16" i="2"/>
  <c r="C15" i="2"/>
  <c r="C14" i="2"/>
  <c r="J38" i="1"/>
  <c r="I38" i="1"/>
  <c r="J29" i="1"/>
  <c r="I25" i="1"/>
  <c r="C16" i="1"/>
  <c r="C15" i="1"/>
  <c r="C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<sst xmlns="http://schemas.openxmlformats.org/spreadsheetml/2006/main" count="1051" uniqueCount="234">
  <si>
    <t>Código</t>
  </si>
  <si>
    <t>Documento Relacionado</t>
  </si>
  <si>
    <t>Fecha Versión</t>
  </si>
  <si>
    <t>Versión</t>
  </si>
  <si>
    <t>DEC-FOR013</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</si>
  <si>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</si>
  <si>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</si>
  <si>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</si>
  <si>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</si>
  <si>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</si>
  <si>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</si>
  <si>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</si>
  <si>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</si>
  <si>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</si>
  <si>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</si>
  <si>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</si>
  <si>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</si>
  <si>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</si>
  <si>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</si>
  <si>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</si>
  <si>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</si>
  <si>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</si>
  <si>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</si>
  <si>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</si>
  <si>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</si>
  <si>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</si>
  <si>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</si>
  <si>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</si>
  <si>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</si>
  <si>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</si>
  <si>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</si>
  <si>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</si>
  <si>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</si>
  <si>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</si>
  <si>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</si>
  <si>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</si>
  <si>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</si>
  <si>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</si>
  <si>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</si>
  <si>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</si>
  <si>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</si>
  <si>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</si>
  <si>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</si>
  <si>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</si>
  <si>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</si>
  <si>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</si>
  <si>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</si>
  <si>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</si>
  <si>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Programación Trimestral</t>
  </si>
  <si>
    <t>Ejecución Trimestral</t>
  </si>
  <si>
    <t xml:space="preserve"> Presupuesto Anual</t>
  </si>
  <si>
    <t>Informe de Evaluación Trimestral de las Metas Físicas-Financieras</t>
  </si>
  <si>
    <t>Provisión de servicios de salud en establecimientos de primer nivel, Programa 11</t>
  </si>
  <si>
    <t>Acceso a servicios de salud en establecimientos de primer nivel de atención</t>
  </si>
  <si>
    <t>Población general</t>
  </si>
  <si>
    <t xml:space="preserve">Acceso a servicios de salud especializados en establecimientos no autogestionados </t>
  </si>
  <si>
    <t>Provisión de servicios de salud en establecimientos no autogestionados, Programa 12</t>
  </si>
  <si>
    <t>Personas acceden a servicios de rehabilitación mental Centro RESIDE</t>
  </si>
  <si>
    <t>Provisión de servicios de salud en establecimientos no autogestionados, Programa 13</t>
  </si>
  <si>
    <t>DIRECCIÓN CENTRAL DEL SERVICIO NACIONAL DE SALUD, 0001</t>
  </si>
  <si>
    <t>Prevención y atención de la tuberculosis</t>
  </si>
  <si>
    <t>Prevención, diagnóstico y tratamiento  VIH/SIDA, Programa 42</t>
  </si>
  <si>
    <t>Pacientes TB con factores de baja adherencia reciben DOT domiciliario en Santo Domingo, el Distrito Nacional y Santiago; Pacientes TB reciben paquete de salud mental en Santo Domingo, el Distrito Nacional y Santiago</t>
  </si>
  <si>
    <t>DIRECCIÓN CENTRAL DEL SERVICIO NACIONAL DE SALUD, 5180</t>
  </si>
  <si>
    <t>DIRECCIÓN CENTRAL DEL SERVICIO NACIONAL DE SALUD, 01</t>
  </si>
  <si>
    <t>2.2.1</t>
  </si>
  <si>
    <t>Acceso a servicios de salud en establecimientos de primer nivel en la region Valdesia</t>
  </si>
  <si>
    <t>Acceso a servicios de salud en establecimientos de primer nivel en la region El Valle</t>
  </si>
  <si>
    <t>Personas acceden a servicios de rehabilitación Salud Mental Centro RESIDE</t>
  </si>
  <si>
    <t>Pacientes TB con factores de baja adherencia reciben DOT domiciliario en regiones priorizadas</t>
  </si>
  <si>
    <t>Pacientes TB reciben paquete de salud mental en regiones priorizadas</t>
  </si>
  <si>
    <t>Número de atenciones por tipo de servicio</t>
  </si>
  <si>
    <t>Pacientes que conocen su estatus serológico frente al VIH y han abandonado el tratamiento Antirretroviral según Guías y Normas Nacionales (90+ 1 día sin asistir a consulta), los cuales son objetos de intervenciones para reinsertarlos al Servicio de Atención Integral como: llamadas telefónicas, encuentros en la comunidad, visitas domiciliarias, consultas de adherencia al tratamiento</t>
  </si>
  <si>
    <t>Plantea la atención en el primer nivel, ofertando los servicios de consulta, emergencias y diagnósticos que garantice la pronta recuperación y satisfacción del ciudadano. El Primer Nivel de Atención es la puerta de entrada al sistema de servicios de salud, garantizando una atención integral e integrada, continua y permanente, centrada en la persona y en la familia, con acceso óptimo a los medios diagnósticos y terapéuticos necesarios que permitan obtener el máximo beneficio individual y colectivo, así como la vigilancia, identificación, análisis y el abordaje de los problemas de salud pública y colectiva del territorio en el que se desempeñen.</t>
  </si>
  <si>
    <t>6714 Personas acceden a servicios de rehabilitación mental Centro RESIDE</t>
  </si>
  <si>
    <t xml:space="preserve">Prestación de servicios de rehabilitación de salud mental, que le permita a los usuarios su estabilidad y recuperación. </t>
  </si>
  <si>
    <t>Pacientes viviendo con VIH/SIDA activos en TARV en seguimiento psicológico en regiones priorizadas</t>
  </si>
  <si>
    <t>Pacientes en seguimiento reciben diagnóstico de lesiones de alto grado</t>
  </si>
  <si>
    <t>Personas reciben tamizaje en los distintos tipos de cáncer priorizados</t>
  </si>
  <si>
    <t>Niños reciben tamizaje auditivo</t>
  </si>
  <si>
    <t>Niños con algún grado de hipoacusia reciben diagnóstico</t>
  </si>
  <si>
    <t>Niños con déficit auditivo reciben tratamiento oportuno</t>
  </si>
  <si>
    <t>Número de pacientes TB sensible y pacientes TB MDR reciben DOT domiciliario en regiones priorizadas</t>
  </si>
  <si>
    <t>Número de pacientes TB que reciben paquete salud mental en regiones priorizadas</t>
  </si>
  <si>
    <t>Detección oportuna y atención al déficit auditivo en niños hasta 5 años, Programa 44</t>
  </si>
  <si>
    <t>Número de niños con tamizaje auditivo realizado</t>
  </si>
  <si>
    <t>Número de niños que poseen diagnóstico de algún grado de hipoacusia</t>
  </si>
  <si>
    <t>Número de niños con déficit auditivo que reciben tratamiento (medicamentos y/o dispositivos auriculares)</t>
  </si>
  <si>
    <t>Porcentaje de la población objetivo tamizada</t>
  </si>
  <si>
    <t>Porcentaje de pacientes con diagnóstico de lesiones de alto grado o superior</t>
  </si>
  <si>
    <t>Niños menos de 5 años reciben tamizaje auditivo</t>
  </si>
  <si>
    <t>Niños menores de 5 años con algún grado de hipoacusia reciben diagnóstico</t>
  </si>
  <si>
    <t xml:space="preserve"> Niños menos de 5 años con déficit auditivo reciben tratamiento oportuno</t>
  </si>
  <si>
    <t>Pacientes viviendo con VIH SIDA en TARV en abandono reciben seguimiento según estrategia de recuperación en la regiones priorizadas</t>
  </si>
  <si>
    <t>Pacientes viviendo con VIH/SIDA en abandono reincorporados al Tratamiento Antirretroviral (TARV) en regiones priorizadas</t>
  </si>
  <si>
    <t>Número de pacientes en abandono en las regiones priorizadas reincorporados al tratamiento según estrategia de recuperación</t>
  </si>
  <si>
    <t>Número de pacientes en TARV en las regiones priorizadas que reciben intervenciones psicológicas de acuerdo con las estrategias para mejorar la adherencia al tratamiento</t>
  </si>
  <si>
    <t>Pacientes con diagnóstico de lesiones de alto grado o superior</t>
  </si>
  <si>
    <t>Detección oportuna y atención al déficit auditivo en niños de 0 a 5 años</t>
  </si>
  <si>
    <t>Hombres, mujeres y niños</t>
  </si>
  <si>
    <t>Pacientes TB con factores de baja adherencia</t>
  </si>
  <si>
    <t>Acceso a servicios de salud especializados en establecimientos No Auto Gestionados región Valdesia</t>
  </si>
  <si>
    <t>Acceso a servicios de salud especializados en establecimientos No Auto Gestionados región Enriquillo</t>
  </si>
  <si>
    <t>Acceso a servicios de salud especializados en establecimientos No Auto Gestionados región El Valle</t>
  </si>
  <si>
    <t>Provisión de servicios de salud bucodental en la red pública de servicios de salud, Programa 16</t>
  </si>
  <si>
    <t>Personas acceden a servicios de salud bucodental en la red pública de servicios de salud</t>
  </si>
  <si>
    <t>Personas acceden a servicios odontológicos integrales</t>
  </si>
  <si>
    <t>Personas reciben capacitaciones sobre la salud bucodental</t>
  </si>
  <si>
    <t>Número de personas reciben capacitaciones sobre salud bucodental</t>
  </si>
  <si>
    <t>Acceso a servicios de salud en establecimientos de primer nivel en la región Yuma</t>
  </si>
  <si>
    <t xml:space="preserve">Acceso a servicios de salud en establecimientos de primer nivel en la región Higüamo </t>
  </si>
  <si>
    <t xml:space="preserve">Acceso a servicios de salud en establecimientos de primer nivel en la región Ozama </t>
  </si>
  <si>
    <t xml:space="preserve">Acceso a servicios de salud especializados en establecimientos No Auto Gestionados región Cibao Norte </t>
  </si>
  <si>
    <t xml:space="preserve">Acceso a servicios de salud especializados en establecimientos No Auto Gestionados región Cibao Sur </t>
  </si>
  <si>
    <t xml:space="preserve">Acceso a servicios de salud especializados en establecimientos No Auto Gestionados región Cibao Nordeste </t>
  </si>
  <si>
    <t xml:space="preserve">Acceso a servicios de salud especializados en establecimientos No Auto Gestionados región Cibao Noroeste </t>
  </si>
  <si>
    <t xml:space="preserve">Acceso a servicios de salud especializados en establecimientos No Auto Gestionados región Yuma </t>
  </si>
  <si>
    <t xml:space="preserve">Acceso a servicios de salud especializados en establecimientos No Auto Gestionados región Higüamo </t>
  </si>
  <si>
    <t xml:space="preserve">Acceso a servicios de salud especializados en establecimientos No Auto Gestionados región Ozama </t>
  </si>
  <si>
    <t>Acceso a servicios de salud especializados en establecimientos No Auto Gestionados región Cibao Norte</t>
  </si>
  <si>
    <t xml:space="preserve">Prestación de capacitaciones de salud bucodental, que le permita a los usuarios adquirir conocimientos para la preservación de su salud bucodental. </t>
  </si>
  <si>
    <t>Contribuir a la mejora de la salud bucal de la población pasando de un Índice CPO-D (dientes careados, obturados, perdidos) de 90.2 a 86.1 para el 2027.</t>
  </si>
  <si>
    <t>Pacientes TB que reciben paquete salud mental en regiones priorizadas.</t>
  </si>
  <si>
    <t>Pacientes TB reciben paquete de salud mental en regiones priorizadas.</t>
  </si>
  <si>
    <t>Pacientes TB con factores de baja adherencia reciben DOT domiciliario en regiones priorizadas domiciliario en regiones priorizadas.</t>
  </si>
  <si>
    <t>Pacientes TB sensible y pacientes TB MDR reciben DOT domiciliario en regiones priorizadas.</t>
  </si>
  <si>
    <t>Población objetivo tamizada.</t>
  </si>
  <si>
    <t>Estudiantes reciben servicios de salud individual en el ámbito escolar y en la Red de Servicios de Salud</t>
  </si>
  <si>
    <t xml:space="preserve"> Salud escolar, Programa 46</t>
  </si>
  <si>
    <t>Provisión de atención médica accesible y conveniente a los estudiantes a través de servicios de salud dentro del entorno escolar, con el objetivo de eliminar barreras como la falta de tiempo, la distancia o la dificultad para acceder a la atención médica. Así mismo, implica colaboraciones con hospitales locales, laboratorios de diagnóstico y centros de primer nivel de atención para garantizar que los casos más complejos o especializados puedan ser derivados y atendidos adecuadamente. Se ofrecen servicios médicos generales y de diagnóstico, odontológicos, visual y auditivo, servicios psicológicos y de nutrición en el ámbito escolar o a través de la Red de Servicios de Salud.</t>
  </si>
  <si>
    <t>Número de estudiantes que reciben servicios de salud individual</t>
  </si>
  <si>
    <t>Estudiantes que reciben servicios de salud individual</t>
  </si>
  <si>
    <t>Población diagnosticada con VIH/SIDA que reciben atención en los Servicios de Atención Integral a Nivel Nacional</t>
  </si>
  <si>
    <t>Niños de 0 a 5 años en los centros de provincias priorizadas.</t>
  </si>
  <si>
    <t xml:space="preserve"> Población escolar de 5 a 19 años matriculados en el sector público de centros intervenidos.</t>
  </si>
  <si>
    <t>Ser reconocidos por de la ciudadanía como una red integrada, efectiva y de excelencia en la provisión de servicios de salud, garantizando una atención humanizada, oportuna y eficiente.</t>
  </si>
  <si>
    <t>Contribuir con la salud de la población, garantizando la satisfacción de los usuarios mediante la prestación oportuna, equitativa y de calidad de servicios públicos de salud, articulados en redes integradas de atención.</t>
  </si>
  <si>
    <t>Adolescentes reciben servicios de atención integral</t>
  </si>
  <si>
    <t xml:space="preserve"> Prevención y atención del embarazo adolescente y las uniones tempranas, Programa 45</t>
  </si>
  <si>
    <t>La meta física alcanzada en este producto responde a la ampliación de la cobertura de los servicios básicos de salud, incluyendo la consulta de medicina familiar, la vacunación, la captación temprana de embarazadas antes de las 15 semanas de gestación y el seguimiento oportuno a usuarios con enfermedades crónicas no transmisibles, tales como la diabetes y la hipertensión arterial. Cabe destacar que dicha meta fue lograda mediante la utilización de fondos propios, debido a que para el trimestre no se programo una meta financiera. De esta manera, se pone de manifiesto el compromiso institucional con la continuidad y calidad de los servicios, garantizando el cumplimiento de los objetivos establecidos a pesar de la ausencia de asignación presupuestaria específica.</t>
  </si>
  <si>
    <t>El logro de la meta física de este producto estuvo vinculado al incremento de las pruebas e imágenes diagnósticas, impulsado por la incorporación de nuevos estudios de laboratorio, como las pruebas de microbiología, así como por la realización de electrocardiogramas. De igual manera, contribuyó el seguimiento activo mediante visitas domiciliarias dirigidas a pacientes adultos mayores y usuarios encamados, fortaleciendo la continuidad y calidad de la atención en salud. Esta meta fue alcanzada mediante la utilización de fondos propios, debido a que para el trimestre no se programo una meta financiera.</t>
  </si>
  <si>
    <t>La meta física de este producto se ha visto impactada por la disminución en las consultas de medicina general y familiar, así como en otros servicios asociados. Esta situación obedece a que los usuarios han optado por demandar atención en el nivel especializado. En ese sentido, la variación observada responde a un cambio en la dinámica de la demanda de los servicios de salud. Cabe destacar que, para el trimestre no fue programada meta financiera.</t>
  </si>
  <si>
    <t>Este producto presenta una ejecución de la meta física respecto a lo programado, este resultado se debe a las intervenciones de mantenimiento preventivo realizadas a los equipos odontológicos, tales como autoclaves y unidades dentales, así como a equipos de laboratorio, incluyendo centrífugas y analizadores de química clínica, lo cual incidió en la capacidad operativa y repercutió en la meta alcanzada. Cabe destacar que, para el trimestre no fue programada la meta financiera; no obstante, las acciones fueron ejecutadas con recursos institucionales disponibles, evidenciando la vinculación entre la gestión operativa y la administración eficiente de los recursos, en apoyo al cumplimiento de los objetivos establecidos.</t>
  </si>
  <si>
    <t>La meta física alcanzada estuvo vinculada al incremento de las visitas domiciliarias, orientadas a brindar seguimiento oportuno a los usuarios encamados y a los adultos mayores, cuyas condiciones de salud les impiden acudir a los centros de primer nivel de atención correspondientes. Asimismo, se fortalecieron los servicios de odontología mediante la incorporación de equipos especializados en la región. Esta estrategia fortaleció la continuidad, accesibilidad y calidad de los servicios, contribuyendo al cumplimiento de los objetivos institucionales en materia de atención primaria. Cabe destacar que, para el trimestre no fue programada la meta financiera; no obstante, las acciones fueron ejecutadas con recursos propios, evidenciando la articulación entre la ejecución de la meta física y la gestión eficiente de los recursos disponibles.</t>
  </si>
  <si>
    <t>La ejecución física de este producto se vio impactada debido a que los usuarios prefirieron demandar los servicios en el nivel especializado, lo que se reflejó en una disminución de las atenciones en laboratorio, estudios de imágenes y servicios de emergencias. Esta situación evidencia un cambio en los patrones de utilización de los servicios de salud, incidiendo en el cumplimiento de la meta programada. Cabe destacar que, para el trimestre no fue programada la meta financiera.</t>
  </si>
  <si>
    <t>Para el año 2026, se habrán incrementado en 38,400,256 las atenciones de salud en los establecimientos no autogestionados a la población asignada, tomando como referencia las 35,888,090 atenciones brindadas en 2024.</t>
  </si>
  <si>
    <t>Incrementar en un 5% las atenciones ofertadas a la población asignada en los centros de primer nivel de atención para el año 2025, en comparación con las 12,086,974 asistencias proyectadas a ejecutar para el año 2024.</t>
  </si>
  <si>
    <t xml:space="preserve"> Niños, niñas y adolescentes de 10 a 18 años	</t>
  </si>
  <si>
    <t>Disminuir la incidencia de la tuberculosis.</t>
  </si>
  <si>
    <t>Para el año 2026, se habrán incrementado en 5,690,464 las atenciones de salud en los establecimientos autogestionados a la población asignada, en relación con las 5,220,609 atenciones registradas en 2024.</t>
  </si>
  <si>
    <t xml:space="preserve">Porcentaje de partos de niñas y adolescentes de 10 a 19 años en centros de salud públicos		</t>
  </si>
  <si>
    <t>Se realizaron 912,129 atenciones para el trimestres, producto de incremento en la demanda de los servicios por parte de la población. Esta ejecución representa el 29.88% de la meta programada para el año. 
En cuanto al cumplimiento financiero, de los RD$725,685,865.00 destinados a este producto, se ejecutaron RD$0.00, equivalente a un 0.00%.</t>
  </si>
  <si>
    <t>La meta física alcanzada estuvo vinculada al incremento en la cobertura de los programas de vacunación y salud materno-infantil, así como al fortalecimiento de la gestión de medicamentos mediante la implementación de la Guía Farmacoterapéutica del Hospital Municipal de Los Cacaos. Estas acciones contribuyeron a optimizar la calidad, oportunidad y eficiencia de los servicios de salud brindados a la población. Cabe destacar que, para el trimestre no fue programada la meta financiera; no obstante, los resultados obtenidos evidencian una adecuada gestión en el uso eficiente de los recursos propios disponibles.</t>
  </si>
  <si>
    <t>Se realizaron 592,800 atenciones para el trimestres, producto de incremento en la demanda de los servicios por parte de la población. Esta ejecución representa el 25.98% de la meta programada para el año. 
En cuanto al cumplimiento financiero, de los RD$175,740,553.00 destinados a este producto, se ejecutaron RD$0.00, equivalente a un 0.00%.</t>
  </si>
  <si>
    <t>Se realizaron 659,683 atenciones para el trimestres, producto de incremento en la demanda de los servicios por parte de la población. Esta ejecución representa el 29.80% de la meta programada para el año. 
En cuanto al cumplimiento financiero, de los RD$191,677,315.00 destinados a este producto, se ejecutaron RD$0.00, equivalente a un 0.00%.</t>
  </si>
  <si>
    <t>La ejecución alcanzada en este producto estuvo vinculada al incremento de los servicios de laboratorio, mediante la incorporación de nuevas pruebas, como la creatinina y los análisis para la detección de hepatitis. Asimismo, se evidenció un aumento en los servicios de diagnóstico por imágenes, incluyendo la realización de electrocardiogramas y radiografías de tórax en proyección posteroanterior (PA). Estas acciones contribuyeron a fortalecer la capacidad diagnóstica y a mejorar la calidad y oportunidad de la atención en salud. Cabe destacar que, para el trimestre no fue programada la meta financiera; no obstante, los resultados alcanzados evidencian una gestión eficiente de los recursos propios disponibles y la articulación entre la ejecución de la meta física.</t>
  </si>
  <si>
    <t>Se realizaron 2,477,585 atenciones para el trimestres, producto de incremento en la demanda de los servicios por parte de la población. Esta ejecución representa el 27.99% de la meta programada para el año. 
En cuanto al cumplimiento financiero, de los RD$455,650,554.00 destinados a este producto, se ejecutaron RD$0.00, equivalente a un 0.00%.</t>
  </si>
  <si>
    <t>Se realizaron 964,531 atenciones para el trimestres, producto de incremento en la demanda de los servicios por parte de la población. Esta ejecución representa el 25.99% de la meta programada para el año. 
En cuanto al cumplimiento financiero, de los RD$219,572,191.00 destinados a este producto, se ejecutaron RD$0.00, equivalente a un 0.00%.</t>
  </si>
  <si>
    <t>Se realizaron 708,911 atenciones para el trimestres, producto de incremento en la demanda de los servicios por parte de la población. Esta ejecución representa el 28.42% de la meta programada para el año. 
En cuanto al cumplimiento financiero, de los RD$148,678,368.00 destinados a este producto, se ejecutaron RD$0.00, equivalente a un 0.00%.</t>
  </si>
  <si>
    <t>La meta física lograda estuvo vinculada a la entrada en operaciones de la segunda fase del Hospital Regional Ángel María Gatón, lo que contribuyó significativamente al fortalecimiento, ampliación y cobertura de los servicios de salud en la región Nordeste. Este avance permitió mejorar la capacidad resolutiva y la accesibilidad de la atención médica para la población beneficiaria. Cabe destacar que, para el trimestre no fue programada la meta financiera; no obstante, los resultados alcanzados evidencian el impacto positivo de la puesta en funcionamiento de esta infraestructura y la utilización de fondos propios.</t>
  </si>
  <si>
    <t>Se realizaron 601,393 atenciones para el trimestres, producto de incremento en la demanda de los servicios por parte de la población. Esta ejecución representa el 29.25% de la meta programada para el año. 
En cuanto al cumplimiento financiero, de los RD$119,132,411.00 destinados a este producto, se ejecutaron RD$0.00, equivalente a un 0.00%.</t>
  </si>
  <si>
    <t>Se realizaron 364,751 atenciones para el trimestres, producto de incremento en la demanda de los servicios por parte de la población. Esta ejecución representa el 28.03% de la meta programada para el año. 
En cuanto al cumplimiento financiero, de los RD$152,948,546.00 destinados a este producto, se ejecutaron RD$0.00, equivalente a un 0.00%.</t>
  </si>
  <si>
    <t>La ejecución de la meta física alcanzada estuvo impactada positivamente por el fortalecimiento de los servicios especializados de cardiología, oncología y gineco-obstetricia, así como por el incremento en la prestación de los servicios de emergencias, laboratorio e imágenes diagnósticas. Estos avances contribuyeron a mejorar la capacidad resolutiva y la calidad de la atención brindada, en respuesta a las necesidades de la población usuaria. Cabe destacar que, para el trimestre no fue programada la meta financiera; no obstante, los resultados obtenidos evidencian una gestión eficiente de los recursos propios disponibles.</t>
  </si>
  <si>
    <t>Se realizaron 596,573 atenciones para el trimestres, producto de incremento en la demanda de los servicios por parte de la población. Esta ejecución representa el 26.60% de la meta programada para el año. 
En cuanto al cumplimiento financiero, de los RD$131,359,944.00 destinados a este producto, se ejecutaron RD$0.00, equivalente a un 0.00%.</t>
  </si>
  <si>
    <t>La meta física lograda estuvo impactada por el fortalecimiento de la estrategia de referencia y contrarreferencia, mediante la cual los usuarios son remitidos desde las Unidades de Atención Primaria hacia centros especializados. Asimismo, incidió la preferencia de los usuarios por acudir de forma directa a los servicios especializados, lo que influyó en la dinámica de la demanda y en los resultados alcanzados. Cabe destacar que, para el trimestre no fue programada la meta financiera; no obstante, la ejecución registrada evidencia una adecuada articulación entre la prestación de los servicios y la gestión eficiente de los recursos propios disponibles.</t>
  </si>
  <si>
    <t>Se realizaron 2,285,040 atenciones para el trimestres, producto de incremento en la demanda de los servicios por parte de la población. Esta ejecución representa el 25.49% de la meta programada para el año. 
En cuanto al cumplimiento financiero, de los RD$1,615,062,916.00 destinados a este producto, se ejecutaron RD$0.00, equivalente a un 0.00%.</t>
  </si>
  <si>
    <t>Se realizaron 3,108 atenciones para el trimestres, producto de incremento en la demanda de los servicios por parte de la población. Esta ejecución representa el 33.03% de la meta programada para el año. 
En cuanto al cumplimiento financiero, de los RD$76,052,172.00 destinados a este producto, se ejecutaron RD$13,910,867.00, equivalente a un 18.29%.</t>
  </si>
  <si>
    <t>La ejecución alcanzada en la meta física responde al incremento en la prestación de los servicios de salud mental, impulsado por la realización de jornadas de concientización y promoción. Estas iniciativas incluyeron la participación activa de los familiares de los usuarios con patologías de salud mental, la realización de charlas sobre salud mental y bienestar individual, así como la implementación de un abordaje integral centrado en el usuario. Como resultado, se fortaleció la accesibilidad y la calidad de la atención brindada. Este producto no presenta desvíos significativos en la ejecución de la meta financiera, lo que evidencia una adecuada planificación y una gestión eficiente de los recursos, en coherencia con los resultados físicos alcanzados.</t>
  </si>
  <si>
    <t>Se realizaron 7,643 atenciones para el trimestres, producto de incremento en la demanda de los servicios por parte de la población. Esta ejecución representa el 16.33% de la meta programada para el año. 
En cuanto al cumplimiento financiero, de los RD$30,931,655.00 destinados a este producto, se ejecutaron RD$316,200.00, equivalente a un 1.02%.</t>
  </si>
  <si>
    <t>La ejecución física alcanzada, equivalente al 16.33 % de lo programado, se debió a que las jornadas odontológicas previstas para el período no pudieron ejecutarse en su totalidad, debido a las inclemencias del tiempo registradas durante el trimestre. Para este producto no se programó una meta financiera; sin embargo, se evidencia ejecución financiera como resultado del cumplimiento de compromisos contraídos en períodos anteriores.</t>
  </si>
  <si>
    <t>Se realizaron 38 capacitaciones para el trimestres, producto de incremento en la demanda de los servicios por parte de la población. Esta ejecución representa el 26.21% de la meta programada para el año. 
En cuanto al cumplimiento financiero, de los RD$9,253,346.00 destinados a este producto, se ejecutaron RD$0.00, equivalente a un 0.00%.</t>
  </si>
  <si>
    <t>Se prestaron 2,145 asistencias para el trimestres, producto de incremento en la demanda de los servicios por parte de la población. Esta ejecución representa el 35.75% de la meta programada para el año. 
En cuanto al cumplimiento financiero, de los RD$48,816,486.00 destinados a este producto, se ejecutaron RD$5,733,448.00, equivalente a un 11.74%.</t>
  </si>
  <si>
    <t>Durante el primer trimestre se logró superar la meta programada debido a la implementación de estrategias de búsqueda activa, seguimiento domiciliario y telefónico, así como acciones de sensibilización que fortalecieron la adherencia terapéutica y la reincorporación al tratamiento. Este desempeño motivó la revisión y ajuste de las metas para los trimestres siguientes, favoreciendo una planificación más realista y el avance en la cascada de atención.
En el ámbito financiero, se evidenció una subejecución del 58.4 %, atribuida a la complejidad en la captación de pacientes, barreras sociales y conductuales, y a la reorientación de recursos hacia intervenciones de mayor impacto inmediato, conforme a la modificación presupuestaria 2026-364202516769. No obstante, se registraron avances operativos que contribuyen al fortalecimiento integral del programa y de otros productos asociados.</t>
  </si>
  <si>
    <t>Se prestaron 3,452 asistencias para el trimestres, producto de incremento en la demanda de los servicios por parte de la población. Esta ejecución representa el 23.01% de la meta programada para el año. 
En cuanto al cumplimiento financiero, de los RD$28,980,606.00 destinados a este producto, se ejecutaron RD$10,554,505.00, equivalente a un 36.42%.</t>
  </si>
  <si>
    <t>Se prestaron 13% asistencias para el trimestres, producto de incremento en la demanda de los servicios por parte de la población. Esta ejecución representa el 16.25% de la meta programada para el año. 
En cuanto al cumplimiento financiero, de los RD$50,989,257.00 destinados a este producto, se ejecutaron RD$0.00, equivalente a un 0.00%.</t>
  </si>
  <si>
    <t>Se prestaron 7% asistencias para el trimestres, producto de incremento en la demanda de los servicios por parte de la población. Esta ejecución representa el 8.38% de la meta programada para el año. 
En cuanto al cumplimiento financiero, de los RD$349,314,082.00 destinados a este producto, se ejecutaron RD$33,443,829.00, equivalente a un 9.57%.</t>
  </si>
  <si>
    <t>Se prestaron 4,975 asistencias para el trimestres, producto de incremento en la demanda de los servicios por parte de la población. Esta ejecución representa el 15.63% de la meta programada para el año. 
En cuanto al cumplimiento financiero, de los RD$72,996,387.00 destinados a este producto, se ejecutaron RD$12,662,678.00, equivalente a un 17.35%.</t>
  </si>
  <si>
    <t>Este producto no presenta desvíos significativos en la ejecución de la meta física. En cuanto a las metas financieras, la ejecución del gasto se concentra principalmente en el componente de remuneraciones. El presupuesto asignado está orientado fundamentalmente a la expansión de los servicios, incluyendo la contratación de nuevo personal, así como la adquisición de equipos e insumos necesarios para la operatividad del programa. No obstante, al cierre del primer trimestre, la ejecución financiera refleja un nivel limitado, debido a retrasos en los procesos administrativos de compras y contrataciones, lo cual ha incidido en la dinamización del gasto operativo.</t>
  </si>
  <si>
    <t>Se prestaron 272 asistencias para el trimestres, producto de incremento en la demanda de los servicios por parte de la población. Esta ejecución representa el 14.73% de la meta programada para el año. 
En cuanto al cumplimiento financiero, de los RD$26,796,901.00 destinados a este producto, se ejecutaron RD$0.00, equivalente a un 0.00%.</t>
  </si>
  <si>
    <t>Desvío en la meta física: Al cierre del primer trimestre, se identificaron 272 niños que no superaron el tamizaje auditivo, alcanzando el 92.05% de la meta trimestral de 295 casos. Este resultado refleja un avance significativo en la detección inicial, pendiente de evaluaciones complementarias para confirmar el diagnóstico definitivo y determinar el grado de hipoacusia.
Desvío en la meta financiera: Durante el período no se registró ejecución financiera, debido a cambios en la metodología de los procesos de adquisición. No obstante, se completaron las solicitudes de equipos e insumos. Se prevé que la ejecución se dinamice en los próximos períodos, una vez formalizados los procesos de compra.</t>
  </si>
  <si>
    <t>Se prestaron 151 asistencias para el trimestres, producto de incremento en la demanda de los servicios por parte de la población. Esta ejecución representa el 19.63% de la meta programada para el año. 
En cuanto al cumplimiento financiero, de los RD$206,712.00 destinados a este producto, se ejecutaron RD$0.00, equivalente a un 0.00%.</t>
  </si>
  <si>
    <t>Desvío en la meta física: Al cierre del primer trimestre, se realizaron 151 intervenciones médicas en niños con antecedentes infecciosos asociados a la hipoacusia, estes cumplimiento responde a una intervención focalizada en población priorizada y al fortalecimiento de la articulación entre diagnóstico y tratamiento, lo que permitió atender oportunamente casos de alto riesgo y prevenir la progresión del daño auditivo. No se identificaron pacientes que requirieran auxiliares auditivos durante el período.
Desvío en la meta financiera: No se registró ejecución financiera, debido a que los recursos están destinados principalmente a la adquisición de audífonos y dispositivos de apoyo auditivo. Durante el trimestre se realizaron gestiones técnicas y administrativas preparatorias, y se prevé la dinamización del gasto en los próximos períodos, una vez concluidos los procesos de compra y ajustados los indicadores y metas del programa.</t>
  </si>
  <si>
    <t>Mejorar la calidad de vida percibida por el niño y sus familiares en las diferentes dimensiones evaluadas</t>
  </si>
  <si>
    <t>Se prestaron 4,378 asistencias para el trimestres, producto de incremento en la demanda de los servicios por parte de la población. Esta ejecución representa el 14.04% de la meta programada para el año. 
En cuanto al cumplimiento financiero, de los RD$150,000,000.00 destinados a este producto, se ejecutaron RD$0.00, equivalente a un 0.00%.</t>
  </si>
  <si>
    <t>Disminuir los nuevos casos de VIH</t>
  </si>
  <si>
    <t>Reducir la incidencia del cáncer en mama.
Reducir la incidencia del cáncer cervicouterino
Reducir la incidencia del cáncer de próstata
Mejorar la esperanza de vida de los niños diagnosticados y tratados con cáncer infantil</t>
  </si>
  <si>
    <t>Reducir el porcentaje de embarazos adolescentes de 15 a 19 años
Reducir la proporción de partos en niñas y adolescentes de 10 a 19 años
Reducir el porcentaje de uniones tempranas</t>
  </si>
  <si>
    <t>Mejorar el rendimiento escolar en los estudiantes del sector público tratados</t>
  </si>
  <si>
    <t>Se prestaron 5,902 asistencias para el trimestres, producto de incremento en la demanda de los servicios por parte de la población. Esta ejecución representa el 15.85% de la meta programada para el año. 
En cuanto al cumplimiento financiero, de los RD$168,307,516.00 destinados a este producto, se ejecutaron RD$72,794,976.41, equivalente a un 43.25%.</t>
  </si>
  <si>
    <t>Acceso a servicios de salud en establecimientos de primer nivel en la región Enriquillo</t>
  </si>
  <si>
    <t>Acceso a servicios de salud en establecimientos de primer nivel en la región Cibao Norte</t>
  </si>
  <si>
    <t xml:space="preserve">Acceso a servicios de salud en establecimientos de primer nivel en la región Cibao Sur </t>
  </si>
  <si>
    <t xml:space="preserve">Acceso a servicios de salud en establecimientos de primer nivel en la región Cibao Nordeste </t>
  </si>
  <si>
    <t>Acceso a servicios de salud en establecimientos de primer nivel en la región Cibao Noroeste</t>
  </si>
  <si>
    <t>Acceso a servicios de salud en establecimientos de primer nivel en la región El Valle</t>
  </si>
  <si>
    <t>Se realizaron 242,621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26.12% de la meta programada para el año. 
En cuanto al cumplimiento financiero, de los RD$11,056,736 destinados a este producto, se ejecutaron RD$0.00, equivalente a un 0.00%.</t>
  </si>
  <si>
    <t>Este producto no presenta desvíos significativo en la ejecución de la meta física, para este trimestre no fue programada la meta financiera.</t>
  </si>
  <si>
    <t>Acceso a servicios de salud en establecimientos de primer nivel en la región Valdesia</t>
  </si>
  <si>
    <t>Se realizaron 157,280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23.68% de la meta programada para el año. 
En cuanto al cumplimiento financiero, de los RD$17,470,453.00 destinados a este producto, se ejecutaron RD$0.00, equivalente a un 0.00%.</t>
  </si>
  <si>
    <t>Se realizaron 199,670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28.92% de la meta programada para el año. 
En cuanto al cumplimiento financiero, de los RD$11,311,808.00 destinados a este producto, se ejecutaron RD$0.00, equivalente a un 0%.</t>
  </si>
  <si>
    <t>Se realizaron 379,937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33.42% de la meta programada para el año. 
En cuanto al cumplimiento financiero, de los RD$27,677,478.00 destinados a este producto, se ejecutaron RD$0.00, equivalente a un 0.00%.</t>
  </si>
  <si>
    <t>Se realizaron 221,613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25.30% de la meta programada para el año. 
En cuanto al cumplimiento financiero, de los RD$19,733,264.00 destinados a este producto, se ejecutaron RD$0.00, equivalente a un 0.00%.</t>
  </si>
  <si>
    <t>Se realizaron 157,170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23.00% de la meta programada para el año. 
En cuanto al cumplimiento financiero, de los RD$15,158,948.00 destinados a este producto, se ejecutaron RD$0.00, equivalente a un 0.00%.</t>
  </si>
  <si>
    <t>Se realizaron 113,056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21.09% de la meta programada para el año. 
En cuanto al cumplimiento financiero, de los RD$19,719,240.00 destinados a este producto, se ejecutaron RD$0.00, equivalente a un 0.00%.</t>
  </si>
  <si>
    <t>Se realizaron 235,914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27.09% de la meta programada para el año. 
En cuanto al cumplimiento financiero, de los RD$15,597,207 destinados a este producto, se ejecutaron RD$0.00, equivalente a un 0.00%.</t>
  </si>
  <si>
    <t>Se realizaron 120,104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23.16% de la meta programada para el año. 
En cuanto al cumplimiento financiero, de los RD$19,720,480.00 destinados a este producto, se ejecutaron RD$0.00, equivalente a un 0.00%.</t>
  </si>
  <si>
    <t>Se realizaron 755,205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24.25% de la meta programada para el año. 
En cuanto al cumplimiento financiero, de los RD$54,464,264.00 destinados a este producto, se ejecutaron RD$0.00, equivalente a un 0.00%.</t>
  </si>
  <si>
    <t>I -Información Institucional</t>
  </si>
  <si>
    <t>Atención en el nivel especializado, ofertando los servicios de consulta, emergencias, hospitalización y diagnósticos que garantice la pronta recuperación y satisfacción del ciudadano que utilice los servicios de salud en la región Valdesia.</t>
  </si>
  <si>
    <t>Atención en el nivel especializado, ofertando los servicios de consulta, emergencias, hospitalización y diagnósticos que garantice la pronta recuperación y satisfacción del ciudadano que utilice los servicios de salud en la región Enriquillo.</t>
  </si>
  <si>
    <t>Atención en el nivel especializado, ofertando los servicios de consulta, emergencias, hospitalización y diagnósticos que garantice la pronta recuperación y satisfacción del ciudadano que utilice los servicios de salud en la región El Valle.</t>
  </si>
  <si>
    <t>Atención en el nivel especializado, ofertando los servicios de consulta, emergencias, hospitalización y diagnósticos que garantice la pronta recuperación y satisfacción del ciudadano que utilice los servicios de salud en la región Cibao Norte.</t>
  </si>
  <si>
    <t>La ejecución de la meta física alcanzada estuvo vinculada al fortalecimiento de la cartera de servicios, con la incorporación de pruebas de laboratorio especializadas, tales como las de biología molecular y pruebas genéticas, así como de estudios de imágenes diagnósticas de alta resolución, incluyendo tomografía computarizada y resonancia magnética. Estas acciones contribuyeron al fortalecimiento de la capacidad diagnóstica y a la mejora en la calidad y oportunidad de la atención brindada. Cabe destacar que, para el trimestre  no fue programada la meta financiera; no obstante, los resultados obtenidos evidencian una gestión eficiente de los recursos propios disponibles.</t>
  </si>
  <si>
    <t>Atención en el nivel especializado, ofertando los servicios de consulta, emergencias, hospitalización y diagnósticos que garantice la pronta recuperación y satisfacción del ciudadano que utilice los servicios de salud en la región Cibao Sur.</t>
  </si>
  <si>
    <t>Atención en el nivel especializado, ofertando los servicios de consulta, emergencias, hospitalización y diagnósticos que garantice la pronta recuperación y satisfacción del ciudadano que utilice los servicios de salud en la región Cibao Nordeste.</t>
  </si>
  <si>
    <t>Atención en el nivel especializado, ofertando los servicios de consulta, emergencias, hospitalización y diagnósticos que garantice la pronta recuperación y satisfacción del ciudadano que utilice los servicios de salud en la región Cibao Noroeste.</t>
  </si>
  <si>
    <t xml:space="preserve">Atención en el nivel especializado, ofertando los servicios de consulta, emergencias, hospitalización y diagnósticos que garantice la pronta recuperación y satisfacción del ciudadano que utilice los servicios de salud en la región Yuma. </t>
  </si>
  <si>
    <t xml:space="preserve">Atención en el nivel especializado, ofertando los servicios de consulta, emergencias, hospitalización y diagnósticos que garantice la pronta recuperación y satisfacción del ciudadano que utilice los servicios de salud en la región Higüamo. </t>
  </si>
  <si>
    <t>Atención en el nivel especializado, ofertando los servicios de consulta, emergencias, hospitalización y diagnósticos que garantice la pronta recuperación y satisfacción del ciudadano que utilice los servicios de salud en la región Ozama.</t>
  </si>
  <si>
    <t>El logro presentado en la ejecución de la meta física estuvo vinculado a la entrada en operaciones del primer tomógrafo dental de la región Noroeste, instalado en el Hospital Regional Ing. Luis L. Bogart. Asimismo, incidió positivamente la remodelación del Área de Odontología del Hospital General Santiago Rodríguez. Estas iniciativas fortalecieron la capacidad diagnóstica y la calidad de los servicios odontológicos en la región, ampliando el acceso a la atención especializada. Cabe destacar que, para el trimestre no fue programada la meta financiera; no obstante, los resultados alcanzados evidencian la articulación entre la ejecución de la meta física y la gestión eficiente de los recursos propios disponibles.</t>
  </si>
  <si>
    <t>Número de personas acceden a servicios odontológicos integrales</t>
  </si>
  <si>
    <t>Prestación de servicios odontológicos integrales, que le permita a los usuarios la preservación de su salud .</t>
  </si>
  <si>
    <t>Se prestaron 349 asistencias para el trimestre, debido a las estrategias definidas para la captación de sintomáticos respiratorios, razón por  la cual la ejecución presenta el 18.37% de la meta programada para el año. 
En cuanto al cumplimiento financiero, de los RD$133,715,607.00 destinados a este producto en el trimestre, se ejecutaron RD$20,956,595.00, equivalente a un 15.67%.</t>
  </si>
  <si>
    <t>Este producto no presenta desvió significativo en la ejecución física. En cuanto a la ejecución financiera registrada, corresponde a gastos en las siguientes cuentas presupuestarias: remuneraciones, sobresueldos, contribuciones a la seguridad social, servicios básicos, transporte y almacenaje, y textiles y vestuarios, las cuales están vinculadas a la operatividad del producto. Cabe destacar que parte de los recursos, principalmente de nómina, fueron imputados al producto Pacientes TB reciben paquete de salud mental en regiones priorizadas, lo que incidió en una menor ejecución del presupuesto asignado a este producto durante el trimestre. En consecuencia, el avance financiero refleja una subejecución influenciada por la reasignación de recursos, más que por limitaciones en la ejecución operativa del producto.</t>
  </si>
  <si>
    <t>Se prestaron 1,427 asistencias para el trimestre, debido a las estrategias definidas para la captación de sintomáticos respiratorios, razón por  la cual la ejecución presenta el 15.86% de la meta programada para el año. 
En cuanto al cumplimiento financiero, de los RD$55,602,257.00 destinados a este producto en el trimestre, se ejecutaron RD$24,108,663.00, equivalente a un 43.36%.</t>
  </si>
  <si>
    <t>Este producto no presenta desvíos significativos en el ejecución física. La sobre ejecución financiera observada se debe a que, además de los pagos de remuneraciones, sobresueldos y contribuciones a la seguridad social propios del producto, se imputaron también gastos de nómina que correspondían a la cuenta de acciones comunes, incrementando así el nivel de ejecución registrado. Adicionalmente, se destaca que a la fecha no se han ejecutado procesos de compras vinculados a este producto, por lo que la ejecución financiera corresponde exclusivamente a gastos de personal. En consecuencia, el porcentaje de avance reflejado está influenciado por esta imputación adicional de gastos de nómina del producto Pacientes TB con factores de baja adherencia reciben DOT domiciliario en regiones priorizadas domiciliario en regiones priorizadas, lo que genera una desviación respecto a lo programado inicialmente.</t>
  </si>
  <si>
    <t>Durante el primer trimestre, la meta física se vio impulsada por la priorización de pacientes en abandono y el fortalecimiento de las acciones de captación y seguimiento, así como por la optimización de los servicios psicológicos, lo que permitió superar lo proyectado. Para el segundo trimestre, se prevé la implementación de un protocolo que establece un mínimo de tres consultas psicológicas por paciente recuperado, con el fin de fortalecer la adherencia y la continuidad del tratamiento. En cuanto a la meta financiera, se registró una sobre ejecución del 36.42 %, motivada por la priorización institucional, el incremento en la cobertura de los servicios y el uso estratégico de recursos.</t>
  </si>
  <si>
    <t>Detección oportuna y atención al Cáncer, Programa 43</t>
  </si>
  <si>
    <t>Detección oportuna y atención al Cáncer a población de riesgo</t>
  </si>
  <si>
    <t>Este producto no presenta desvíos significativos en la ejecución de la meta física. En cuanto a la meta financiera, la misma no presenta ejecución por razones de retrasos en los proceso de compras por la introducción de la nueva normativa a la Ley de Compras y Contrataciones. Respecto a la meta financiera la cual se vio afectada por demoras en la gestión y publicación de procesos de compras, así como en la disponibilidad de insumos y equipamiento especializado necesarios para la ejecución de servicios diagnósticos, lo que impactó directamente en el inicio de las actividades.</t>
  </si>
  <si>
    <t>La meta física fue sobre cumplida, con un 8.38 % de ejecución respecto a la programación anual.  El desempeño del producto durante el período evaluado se vio afectado por un cambio en la gestión institucional, lo cual implicó un proceso de transición en la toma de decisiones, reorganización operativa y ajustes en la planificación de las intervenciones. Asimismo, incidieron aspectos normativos y administrativos, que requirieron adecuaciones en los procesos internos para la ejecución de las actividades, impactando temporalmente el ritmo de implementación del programa. presentó una baja ejecución física y financiera, influenciada por factores institucionales, presupuestarios y normativos que incidieron directamente en el desarrollo de las actividades programadas. Respecto a la meta financiera durante el trimestre el producto presenta baja ejecución Se produjo un proceso de transición en la gestión institucional, que implicó reorganización interna, revisión de prioridades y ajustes en la planificación operativa. Este proceso generó una ralentización temporal en la toma de decisiones y en la implementación de las intervenciones programadas.</t>
  </si>
  <si>
    <t>Durante el primer trimestre, el producto superó significativamente su meta operativa al registrar 4,378 atenciones, equivalente al 280.82% de lo programado, gracias al compromiso del personal pese a las limitaciones de recursos. La mayoría de los servicios se concentró en los hospitales de mayor demanda (José Manuel Rodríguez Jimenes, Dr. Marcelino Vélez Santana y General Dr. Vinicio Calventi) y en áreas como Salud Integral, Psicología y Ginecología, evidenciando un enfoque multidisciplinario y la continuidad de la atención a la población adolescente priorizada. En cuanto a ejecución financiera, no se registra ejecución movimientos, pendientes de iniciar los procesos administrativos correspondientes.</t>
  </si>
  <si>
    <t>Durante el período evaluado, el programa de salud escolar ha alcanzado importantes avances en la atención de la población estudiantil de 5 a 19 años, logrando impactar a un total de 5,903 estudiantes conforme a los protocolos establecidos. En este contexto, se priorizó la intervención en las 20 escuelas más pobladas del Gran Santo Domingo, con el objetivo de maximizar el alcance y la eficiencia de las acciones implementadas. Asimismo, se han realizado consultas, destacándose una mayor concentración de atenciones en las regiones Cibao Norte, Cibao Sur y Ozama. La distribución por sexo muestra una cobertura equilibrada, lo que indica un acceso equitativo a los servicios de salud. Estos resultados evidencian un fortalecimiento en la implementación del programa y un avance sostenido en la mejora del acceso a servicios de salud para la población escolar. Durante la implementación del programa, se han presentado diversos desafíos operativos que han incidido en su desarrollo. Entre estos, se destacan las dificultades en el llenado del consentimiento informado por parte de los padres o tutores de los escolares, lo que ha limitado la cobertura en algunos casos; la alta matrícula estudiantil en determinados centros educativos, que incrementa la demanda de atención y complejiza la logística; así como la interrupción de las jornadas por días no laborables en las escuelas debido a actividades institucionales y extracurriculares. Estos factores han requerido ajustes continuos en la planificación y ejecución de las intervenciones. 
En conjunto, estos elementos explican la desviación en la ejecución del programa respecto al cronograma inicialmente previsto. No obstante, se estima que, con la regularización presupuestaria en proceso y la finalización de los procedimientos administrativos pendientes, el programa registrará avances significativos durante el segundo trimestre de 2026.</t>
  </si>
  <si>
    <t>Provisión de servicios integrales de salud, sexual y reproductiva, y/o psicosocial individual a la población adolescentes que viven en las provincias priorizadas.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</si>
</sst>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5" formatCode="&quot;$&quot;#,##0_);\(&quot;$&quot;#,##0\)"/>
    <numFmt numFmtId="7" formatCode="&quot;$&quot;#,##0.00_);\(&quot;$&quot;#,##0.00\)"/>
    <numFmt numFmtId="44" formatCode="_(&quot;$&quot;* #,##0.00_);_(&quot;$&quot;* \(#,##0.00\);_(&quot;$&quot;* &quot;-&quot;??_);_(@_)"/>
    <numFmt numFmtId="43" formatCode="_(* #,##0.00_);_(* \(#,##0.00\);_(* &quot;-&quot;??_);_(@_)"/>
    <numFmt numFmtId="164" formatCode="dd/mm/yyyy;@"/>
    <numFmt numFmtId="165" formatCode="[$-10409]#,##0;\-#,##0"/>
    <numFmt numFmtId="166" formatCode="[$-10409]0.00%"/>
    <numFmt numFmtId="167" formatCode="_(* #,##0_);_(* \(#,##0\);_(* &quot;-&quot;??_);_(@_)"/>
  </numFmts>
  <fonts count="26"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8"/>
      <color theme="1"/>
      <name val="Calibri"/>
      <family val="2"/>
      <scheme val="minor"/>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sz val="9"/>
      <name val="Calibri"/>
    </font>
  </fonts>
  <fills count="10">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s>
  <borders count="39">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25">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6" fillId="8" borderId="30" xfId="0" applyFont="1" applyFill="1" applyBorder="1" applyAlignment="1">
      <alignment horizontal="center" vertical="center" wrapText="1" readingOrder="1"/>
    </xf>
    <xf numFmtId="0" fontId="16" fillId="8" borderId="31" xfId="0" applyFont="1" applyFill="1" applyBorder="1" applyAlignment="1">
      <alignment horizontal="center" vertical="center" wrapText="1" readingOrder="1"/>
    </xf>
    <xf numFmtId="0" fontId="16" fillId="8" borderId="32" xfId="0" applyFont="1" applyFill="1" applyBorder="1" applyAlignment="1">
      <alignment horizontal="center" vertical="center" wrapText="1" readingOrder="1"/>
    </xf>
    <xf numFmtId="165" fontId="17" fillId="0" borderId="28" xfId="0" applyNumberFormat="1" applyFont="1" applyBorder="1" applyAlignment="1" applyProtection="1">
      <alignment horizontal="center" vertical="center" wrapText="1" readingOrder="1"/>
      <protection locked="0"/>
    </xf>
    <xf numFmtId="165" fontId="17" fillId="0" borderId="28" xfId="0" applyNumberFormat="1" applyFont="1" applyBorder="1" applyAlignment="1" applyProtection="1">
      <alignment horizontal="center" vertical="center" wrapText="1"/>
      <protection locked="0"/>
    </xf>
    <xf numFmtId="10" fontId="17" fillId="7" borderId="28" xfId="2" applyNumberFormat="1" applyFont="1" applyFill="1" applyBorder="1" applyAlignment="1" applyProtection="1">
      <alignment horizontal="center" vertical="center" wrapText="1" readingOrder="1"/>
      <protection locked="0"/>
    </xf>
    <xf numFmtId="166" fontId="17" fillId="7" borderId="25" xfId="0" applyNumberFormat="1" applyFont="1" applyFill="1" applyBorder="1" applyAlignment="1" applyProtection="1">
      <alignment horizontal="center" vertical="center" wrapText="1" readingOrder="1"/>
      <protection locked="0"/>
    </xf>
    <xf numFmtId="165" fontId="17" fillId="0" borderId="34" xfId="0" applyNumberFormat="1" applyFont="1" applyBorder="1" applyAlignment="1" applyProtection="1">
      <alignment horizontal="center" vertical="center" wrapText="1" readingOrder="1"/>
      <protection locked="0"/>
    </xf>
    <xf numFmtId="165" fontId="17" fillId="0" borderId="34" xfId="0" applyNumberFormat="1" applyFont="1" applyBorder="1" applyAlignment="1" applyProtection="1">
      <alignment horizontal="center" vertical="center" wrapText="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2"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165" fontId="24" fillId="0" borderId="28" xfId="0" applyNumberFormat="1" applyFont="1" applyBorder="1" applyAlignment="1" applyProtection="1">
      <alignment horizontal="center" vertical="center" wrapText="1" readingOrder="1"/>
      <protection locked="0"/>
    </xf>
    <xf numFmtId="165" fontId="24" fillId="0" borderId="28" xfId="0" applyNumberFormat="1" applyFont="1" applyBorder="1" applyAlignment="1" applyProtection="1">
      <alignment horizontal="center" vertical="center" wrapText="1"/>
      <protection locked="0"/>
    </xf>
    <xf numFmtId="10" fontId="24" fillId="7" borderId="28" xfId="2" applyNumberFormat="1" applyFont="1" applyFill="1" applyBorder="1" applyAlignment="1" applyProtection="1">
      <alignment horizontal="center" vertical="center" wrapText="1" readingOrder="1"/>
      <protection locked="0"/>
    </xf>
    <xf numFmtId="166" fontId="24" fillId="7" borderId="25" xfId="0" applyNumberFormat="1" applyFont="1" applyFill="1" applyBorder="1" applyAlignment="1" applyProtection="1">
      <alignment horizontal="center" vertical="center" wrapText="1" readingOrder="1"/>
      <protection locked="0"/>
    </xf>
    <xf numFmtId="0" fontId="17" fillId="0" borderId="24" xfId="0" applyFont="1" applyBorder="1" applyAlignment="1" applyProtection="1">
      <alignment vertical="center" wrapText="1"/>
      <protection locked="0"/>
    </xf>
    <xf numFmtId="0" fontId="17" fillId="0" borderId="33" xfId="0" applyFont="1" applyBorder="1" applyAlignment="1" applyProtection="1">
      <alignment vertical="center" wrapText="1"/>
      <protection locked="0"/>
    </xf>
    <xf numFmtId="0" fontId="17" fillId="0" borderId="28" xfId="0" applyFont="1" applyBorder="1" applyAlignment="1" applyProtection="1">
      <alignment vertical="center" wrapText="1"/>
      <protection locked="0"/>
    </xf>
    <xf numFmtId="0" fontId="24" fillId="0" borderId="28" xfId="0" applyFont="1" applyBorder="1" applyAlignment="1" applyProtection="1">
      <alignment vertical="center" wrapText="1"/>
      <protection locked="0"/>
    </xf>
    <xf numFmtId="0" fontId="17" fillId="0" borderId="34" xfId="0" applyFont="1" applyBorder="1" applyAlignment="1" applyProtection="1">
      <alignment vertical="center" wrapText="1"/>
      <protection locked="0"/>
    </xf>
    <xf numFmtId="0" fontId="17" fillId="0" borderId="28" xfId="0" applyFont="1" applyBorder="1" applyAlignment="1" applyProtection="1">
      <alignment horizontal="left" vertical="center" wrapText="1"/>
      <protection locked="0"/>
    </xf>
    <xf numFmtId="0" fontId="24" fillId="0" borderId="28" xfId="0" applyFont="1" applyBorder="1" applyAlignment="1" applyProtection="1">
      <alignment horizontal="left" vertical="center" wrapText="1"/>
      <protection locked="0"/>
    </xf>
    <xf numFmtId="0" fontId="17" fillId="0" borderId="34" xfId="0" applyFont="1" applyBorder="1" applyAlignment="1" applyProtection="1">
      <alignment horizontal="left" vertical="center" wrapText="1"/>
      <protection locked="0"/>
    </xf>
    <xf numFmtId="5" fontId="17" fillId="0" borderId="28" xfId="3" applyNumberFormat="1" applyFont="1" applyBorder="1" applyAlignment="1" applyProtection="1">
      <alignment horizontal="center" vertical="center" wrapText="1" readingOrder="1"/>
      <protection locked="0"/>
    </xf>
    <xf numFmtId="5" fontId="17" fillId="0" borderId="34" xfId="3" applyNumberFormat="1" applyFont="1" applyBorder="1" applyAlignment="1" applyProtection="1">
      <alignment horizontal="center" vertical="center" wrapText="1" readingOrder="1"/>
      <protection locked="0"/>
    </xf>
    <xf numFmtId="5" fontId="24" fillId="0" borderId="28" xfId="3" applyNumberFormat="1" applyFont="1" applyFill="1" applyBorder="1" applyAlignment="1" applyProtection="1">
      <alignment horizontal="center" vertical="center" wrapText="1" readingOrder="1"/>
      <protection locked="0"/>
    </xf>
    <xf numFmtId="5" fontId="0" fillId="0" borderId="0" xfId="0" applyNumberFormat="1"/>
    <xf numFmtId="0" fontId="25" fillId="0" borderId="24" xfId="0" applyFont="1" applyBorder="1" applyAlignment="1" applyProtection="1">
      <alignment vertical="center" wrapText="1"/>
      <protection locked="0"/>
    </xf>
    <xf numFmtId="165" fontId="25" fillId="0" borderId="28" xfId="0" applyNumberFormat="1" applyFont="1" applyBorder="1" applyAlignment="1" applyProtection="1">
      <alignment horizontal="center" vertical="center" wrapText="1" readingOrder="1"/>
      <protection locked="0"/>
    </xf>
    <xf numFmtId="5" fontId="25" fillId="0" borderId="28" xfId="3" applyNumberFormat="1" applyFont="1" applyFill="1" applyBorder="1" applyAlignment="1" applyProtection="1">
      <alignment horizontal="center" vertical="center" wrapText="1" readingOrder="1"/>
      <protection locked="0"/>
    </xf>
    <xf numFmtId="165" fontId="25" fillId="0" borderId="28" xfId="0" applyNumberFormat="1" applyFont="1" applyBorder="1" applyAlignment="1" applyProtection="1">
      <alignment horizontal="center" vertical="center" wrapText="1"/>
      <protection locked="0"/>
    </xf>
    <xf numFmtId="10" fontId="25" fillId="7" borderId="28" xfId="2" applyNumberFormat="1" applyFont="1" applyFill="1" applyBorder="1" applyAlignment="1" applyProtection="1">
      <alignment horizontal="center" vertical="center" wrapText="1" readingOrder="1"/>
      <protection locked="0"/>
    </xf>
    <xf numFmtId="166" fontId="25" fillId="7" borderId="25" xfId="0" applyNumberFormat="1" applyFont="1" applyFill="1" applyBorder="1" applyAlignment="1" applyProtection="1">
      <alignment horizontal="center" vertical="center" wrapText="1" readingOrder="1"/>
      <protection locked="0"/>
    </xf>
    <xf numFmtId="0" fontId="17" fillId="9" borderId="28" xfId="0" applyFont="1" applyFill="1" applyBorder="1" applyAlignment="1" applyProtection="1">
      <alignment vertical="center" wrapText="1"/>
      <protection locked="0"/>
    </xf>
    <xf numFmtId="0" fontId="25" fillId="9" borderId="28" xfId="0" applyFont="1" applyFill="1" applyBorder="1" applyAlignment="1" applyProtection="1">
      <alignment vertical="center" wrapText="1"/>
      <protection locked="0"/>
    </xf>
    <xf numFmtId="5" fontId="25" fillId="0" borderId="31" xfId="3" applyNumberFormat="1" applyFont="1" applyFill="1" applyBorder="1" applyAlignment="1" applyProtection="1">
      <alignment horizontal="center" vertical="center" wrapText="1" readingOrder="1"/>
      <protection locked="0"/>
    </xf>
    <xf numFmtId="5" fontId="25" fillId="0" borderId="34" xfId="3" applyNumberFormat="1" applyFont="1" applyFill="1" applyBorder="1" applyAlignment="1" applyProtection="1">
      <alignment horizontal="center" vertical="center" wrapText="1" readingOrder="1"/>
      <protection locked="0"/>
    </xf>
    <xf numFmtId="10" fontId="17" fillId="7" borderId="28" xfId="0" applyNumberFormat="1" applyFont="1" applyFill="1" applyBorder="1" applyAlignment="1" applyProtection="1">
      <alignment horizontal="center" vertical="center" wrapText="1" readingOrder="1"/>
      <protection locked="0"/>
    </xf>
    <xf numFmtId="167" fontId="0" fillId="0" borderId="0" xfId="1" applyNumberFormat="1" applyFont="1"/>
    <xf numFmtId="0" fontId="2" fillId="0" borderId="0" xfId="0" applyFont="1"/>
    <xf numFmtId="0" fontId="25" fillId="0" borderId="30" xfId="0" applyFont="1" applyBorder="1" applyAlignment="1" applyProtection="1">
      <alignment vertical="center" wrapText="1"/>
      <protection locked="0"/>
    </xf>
    <xf numFmtId="7" fontId="17" fillId="0" borderId="28" xfId="3" applyNumberFormat="1" applyFont="1" applyBorder="1" applyAlignment="1" applyProtection="1">
      <alignment horizontal="center" vertical="center" wrapText="1" readingOrder="1"/>
      <protection locked="0"/>
    </xf>
    <xf numFmtId="43" fontId="0" fillId="0" borderId="0" xfId="1" applyFont="1"/>
    <xf numFmtId="49" fontId="21" fillId="0" borderId="19" xfId="0" quotePrefix="1" applyNumberFormat="1" applyFont="1" applyBorder="1" applyAlignment="1" applyProtection="1">
      <alignment horizontal="left" vertical="center" wrapText="1"/>
      <protection locked="0"/>
    </xf>
    <xf numFmtId="49" fontId="21" fillId="0" borderId="20" xfId="0" quotePrefix="1" applyNumberFormat="1" applyFont="1" applyBorder="1" applyAlignment="1" applyProtection="1">
      <alignment horizontal="left" vertical="center" wrapText="1"/>
      <protection locked="0"/>
    </xf>
    <xf numFmtId="49" fontId="21" fillId="0" borderId="21" xfId="0" quotePrefix="1" applyNumberFormat="1" applyFont="1" applyBorder="1" applyAlignment="1" applyProtection="1">
      <alignment horizontal="left" vertical="center" wrapText="1"/>
      <protection locked="0"/>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22" fillId="0" borderId="0" xfId="0" applyFont="1" applyAlignment="1" applyProtection="1">
      <alignment horizontal="left" vertical="center" wrapText="1"/>
      <protection locked="0"/>
    </xf>
    <xf numFmtId="0" fontId="22" fillId="0" borderId="18" xfId="0" applyFont="1" applyBorder="1" applyAlignment="1" applyProtection="1">
      <alignment horizontal="left" vertical="center" wrapText="1"/>
      <protection locked="0"/>
    </xf>
    <xf numFmtId="0" fontId="10" fillId="6" borderId="22" xfId="0" applyFont="1" applyFill="1" applyBorder="1" applyAlignment="1">
      <alignment horizontal="center" vertical="center" wrapText="1"/>
    </xf>
    <xf numFmtId="0" fontId="12" fillId="6" borderId="22" xfId="0" applyFont="1" applyFill="1" applyBorder="1" applyAlignment="1">
      <alignment horizontal="center" vertical="center" wrapText="1"/>
    </xf>
    <xf numFmtId="0" fontId="22" fillId="9" borderId="0" xfId="0" applyFont="1" applyFill="1" applyAlignment="1" applyProtection="1">
      <alignment horizontal="left" vertical="center" wrapText="1"/>
      <protection locked="0"/>
    </xf>
    <xf numFmtId="0" fontId="22" fillId="9" borderId="18" xfId="0" applyFont="1" applyFill="1" applyBorder="1" applyAlignment="1" applyProtection="1">
      <alignment horizontal="left" vertical="center" wrapText="1"/>
      <protection locked="0"/>
    </xf>
    <xf numFmtId="0" fontId="14" fillId="6" borderId="23" xfId="0" applyFont="1" applyFill="1" applyBorder="1" applyAlignment="1">
      <alignment horizontal="center" vertical="center" wrapText="1" readingOrder="1"/>
    </xf>
    <xf numFmtId="0" fontId="14" fillId="6" borderId="24" xfId="0" applyFont="1" applyFill="1" applyBorder="1" applyAlignment="1">
      <alignment horizontal="center" vertical="center" wrapText="1" readingOrder="1"/>
    </xf>
    <xf numFmtId="0" fontId="14" fillId="6" borderId="25" xfId="0" applyFont="1" applyFill="1" applyBorder="1" applyAlignment="1">
      <alignment horizontal="center" vertical="center" wrapText="1" readingOrder="1"/>
    </xf>
    <xf numFmtId="0" fontId="14" fillId="6" borderId="38" xfId="0" applyFont="1" applyFill="1" applyBorder="1" applyAlignment="1">
      <alignment horizontal="center" vertical="center" wrapText="1" readingOrder="1"/>
    </xf>
    <xf numFmtId="0" fontId="14" fillId="6" borderId="26" xfId="0" applyFont="1" applyFill="1" applyBorder="1" applyAlignment="1">
      <alignment horizontal="center" vertical="center" wrapText="1" readingOrder="1"/>
    </xf>
    <xf numFmtId="5" fontId="11" fillId="9" borderId="27" xfId="1" applyNumberFormat="1" applyFont="1" applyFill="1" applyBorder="1" applyAlignment="1" applyProtection="1">
      <alignment horizontal="center" vertical="center" wrapText="1" readingOrder="1"/>
      <protection locked="0"/>
    </xf>
    <xf numFmtId="5" fontId="11" fillId="9" borderId="28" xfId="1" applyNumberFormat="1" applyFont="1" applyFill="1" applyBorder="1" applyAlignment="1" applyProtection="1">
      <alignment horizontal="center" vertical="center" wrapText="1" readingOrder="1"/>
      <protection locked="0"/>
    </xf>
    <xf numFmtId="39" fontId="11" fillId="0" borderId="25" xfId="1" applyNumberFormat="1" applyFont="1" applyFill="1" applyBorder="1" applyAlignment="1" applyProtection="1">
      <alignment horizontal="center" vertical="center" wrapText="1" readingOrder="1"/>
      <protection locked="0"/>
    </xf>
    <xf numFmtId="39" fontId="11" fillId="0" borderId="38" xfId="1" applyNumberFormat="1" applyFont="1" applyFill="1" applyBorder="1" applyAlignment="1" applyProtection="1">
      <alignment horizontal="center" vertical="center" wrapText="1" readingOrder="1"/>
      <protection locked="0"/>
    </xf>
    <xf numFmtId="39" fontId="11" fillId="0" borderId="24" xfId="1" applyNumberFormat="1" applyFont="1" applyFill="1" applyBorder="1" applyAlignment="1" applyProtection="1">
      <alignment horizontal="center" vertical="center" wrapText="1" readingOrder="1"/>
      <protection locked="0"/>
    </xf>
    <xf numFmtId="10" fontId="11" fillId="7" borderId="28" xfId="2" applyNumberFormat="1" applyFont="1" applyFill="1" applyBorder="1" applyAlignment="1" applyProtection="1">
      <alignment horizontal="center" vertical="center" wrapText="1" readingOrder="1"/>
    </xf>
    <xf numFmtId="10" fontId="11" fillId="7" borderId="29" xfId="2" applyNumberFormat="1" applyFont="1" applyFill="1" applyBorder="1" applyAlignment="1" applyProtection="1">
      <alignment horizontal="center" vertical="center" wrapText="1" readingOrder="1"/>
    </xf>
    <xf numFmtId="0" fontId="15" fillId="8" borderId="28" xfId="0" applyFont="1" applyFill="1" applyBorder="1" applyAlignment="1">
      <alignment horizontal="center" vertical="center" wrapText="1" readingOrder="1"/>
    </xf>
    <xf numFmtId="0" fontId="11" fillId="6" borderId="28" xfId="0" applyFont="1" applyFill="1" applyBorder="1" applyAlignment="1">
      <alignment vertical="top" wrapText="1"/>
    </xf>
    <xf numFmtId="0" fontId="11" fillId="6" borderId="29" xfId="0" applyFont="1" applyFill="1" applyBorder="1" applyAlignment="1">
      <alignment vertical="top" wrapText="1"/>
    </xf>
    <xf numFmtId="0" fontId="19" fillId="0" borderId="0" xfId="0" applyFont="1" applyAlignment="1">
      <alignment horizontal="left" vertical="center" wrapText="1"/>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2" fillId="0" borderId="35" xfId="0" applyFont="1" applyBorder="1" applyAlignment="1" applyProtection="1">
      <alignment horizontal="left" vertical="center" wrapText="1"/>
      <protection locked="0"/>
    </xf>
    <xf numFmtId="0" fontId="22" fillId="0" borderId="36" xfId="0" applyFont="1" applyBorder="1" applyAlignment="1" applyProtection="1">
      <alignment horizontal="left" vertical="center" wrapText="1"/>
      <protection locked="0"/>
    </xf>
    <xf numFmtId="0" fontId="22" fillId="0" borderId="37" xfId="0" applyFont="1" applyBorder="1" applyAlignment="1" applyProtection="1">
      <alignment horizontal="left" vertical="center" wrapText="1"/>
      <protection locked="0"/>
    </xf>
    <xf numFmtId="5" fontId="11" fillId="0" borderId="27" xfId="1" applyNumberFormat="1" applyFont="1" applyFill="1" applyBorder="1" applyAlignment="1" applyProtection="1">
      <alignment horizontal="center" vertical="center" wrapText="1" readingOrder="1"/>
      <protection locked="0"/>
    </xf>
    <xf numFmtId="5" fontId="11" fillId="0" borderId="28" xfId="1" applyNumberFormat="1" applyFont="1" applyFill="1" applyBorder="1" applyAlignment="1" applyProtection="1">
      <alignment horizontal="center" vertical="center" wrapText="1" readingOrder="1"/>
      <protection locked="0"/>
    </xf>
    <xf numFmtId="5" fontId="11" fillId="0" borderId="27" xfId="3" applyNumberFormat="1" applyFont="1" applyFill="1" applyBorder="1" applyAlignment="1" applyProtection="1">
      <alignment horizontal="center" vertical="center" wrapText="1" readingOrder="1"/>
      <protection locked="0"/>
    </xf>
    <xf numFmtId="5" fontId="11" fillId="0" borderId="28" xfId="3" applyNumberFormat="1" applyFont="1" applyFill="1" applyBorder="1" applyAlignment="1" applyProtection="1">
      <alignment horizontal="center" vertical="center" wrapText="1" readingOrder="1"/>
      <protection locked="0"/>
    </xf>
    <xf numFmtId="0" fontId="22" fillId="0" borderId="0" xfId="0" quotePrefix="1" applyFont="1" applyAlignment="1" applyProtection="1">
      <alignment horizontal="left" vertical="center" wrapText="1"/>
      <protection locked="0"/>
    </xf>
    <xf numFmtId="0" fontId="22" fillId="0" borderId="0" xfId="0" applyFont="1" applyFill="1" applyAlignment="1" applyProtection="1">
      <alignment horizontal="left" vertical="center" wrapText="1"/>
      <protection locked="0"/>
    </xf>
    <xf numFmtId="0" fontId="22" fillId="0" borderId="18" xfId="0" applyFont="1" applyFill="1" applyBorder="1" applyAlignment="1" applyProtection="1">
      <alignment horizontal="left" vertical="center" wrapText="1"/>
      <protection locked="0"/>
    </xf>
    <xf numFmtId="0" fontId="22" fillId="0" borderId="22" xfId="0" applyFont="1" applyFill="1" applyBorder="1" applyAlignment="1" applyProtection="1">
      <alignment horizontal="left" vertical="center" wrapText="1"/>
      <protection locked="0"/>
    </xf>
    <xf numFmtId="0" fontId="17" fillId="0" borderId="28" xfId="0" applyFont="1" applyFill="1" applyBorder="1" applyAlignment="1" applyProtection="1">
      <alignment vertical="center" wrapText="1"/>
      <protection locked="0"/>
    </xf>
    <xf numFmtId="0" fontId="22" fillId="0" borderId="0" xfId="0" quotePrefix="1" applyFont="1" applyFill="1" applyAlignment="1" applyProtection="1">
      <alignment horizontal="left" vertical="center" wrapText="1"/>
      <protection locked="0"/>
    </xf>
    <xf numFmtId="9" fontId="17" fillId="0" borderId="28" xfId="2" applyFont="1" applyBorder="1" applyAlignment="1" applyProtection="1">
      <alignment horizontal="center" vertical="center" wrapText="1" readingOrder="1"/>
      <protection locked="0"/>
    </xf>
    <xf numFmtId="9" fontId="24" fillId="0" borderId="28" xfId="2" applyFont="1" applyBorder="1" applyAlignment="1" applyProtection="1">
      <alignment horizontal="center" vertical="center" wrapText="1"/>
      <protection locked="0"/>
    </xf>
  </cellXfs>
  <cellStyles count="4">
    <cellStyle name="Millares" xfId="1" builtinId="3"/>
    <cellStyle name="Moneda" xfId="3" builtinId="4"/>
    <cellStyle name="Normal" xfId="0" builtinId="0"/>
    <cellStyle name="Porcentaje" xfId="2" builtinId="5"/>
  </cellStyles>
  <dxfs count="150">
    <dxf>
      <font>
        <b val="0"/>
        <i val="0"/>
        <strike val="0"/>
        <condense val="0"/>
        <extend val="0"/>
        <outline val="0"/>
        <shadow val="0"/>
        <u val="none"/>
        <vertAlign val="baseline"/>
        <sz val="9"/>
        <color auto="1"/>
        <name val="Calibri"/>
        <scheme val="none"/>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8"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1" formatCode="&quot;$&quot;#,##0.00_);\(&quot;$&quot;#,##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bottom style="thin">
          <color theme="0" tint="-0.34998626667073579"/>
        </bottom>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family val="2"/>
        <scheme val="none"/>
      </font>
      <numFmt numFmtId="168"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family val="2"/>
        <scheme val="none"/>
      </font>
      <numFmt numFmtId="168"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1" formatCode="&quot;$&quot;#,##0.00_);\(&quot;$&quot;#,##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2EBA2770-EEE0-46A7-BDE0-A04EAFE33DC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BEDDA140-7A9A-4D0D-8482-82D5C1B0388B}"/>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CEADD902-A528-4B25-8353-7DB32DFF004D}"/>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B6852749-2268-46E3-B33C-8D5058215CE7}"/>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30D8B192-0C91-4996-96EA-51ACF88A929D}"/>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52B04846-BF8D-44BD-A06E-9A1DBBE0920D}"/>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4EF3D750-D705-4828-9B33-C70CD55C34EA}"/>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DEEE0DD7-8CE6-480B-B417-9AF376D04838}"/>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8FC243A2-7810-49C9-9342-B86159AA7A71}"/>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1F41EF88-4D4B-42B6-B07D-641D44CE771F}"/>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refreshError="1"/>
      <sheetData sheetId="1" refreshError="1"/>
      <sheetData sheetId="2" refreshError="1">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D0C3A45-2ADF-4BAB-A7D0-0E093E4A82BD}" name="Tabla1" displayName="Tabla1" ref="A28:J38" totalsRowShown="0" headerRowDxfId="134" dataDxfId="132" headerRowBorderDxfId="133" tableBorderDxfId="131" totalsRowBorderDxfId="130">
  <tableColumns count="10">
    <tableColumn id="1" xr3:uid="{DC1B7B10-25DF-444B-B97E-464EC471DB5B}" name="Producto" dataDxfId="129"/>
    <tableColumn id="2" xr3:uid="{C61E64BC-B5A5-45F4-8F84-130CBA355D9D}" name="Indicador" dataDxfId="128"/>
    <tableColumn id="3" xr3:uid="{3AC7971E-A8AB-4C13-830D-AC13829EAC0E}" name="Física_x000a_(A)" dataDxfId="127"/>
    <tableColumn id="4" xr3:uid="{8DB7EDBB-DB79-4CBD-AD68-D153CE19B0A8}" name="Financiera_x000a_(B)" dataDxfId="126" dataCellStyle="Moneda"/>
    <tableColumn id="9" xr3:uid="{AC3E8DE2-D537-4CBB-AD59-753602F58C3E}" name="Física_x000a_(C)" dataDxfId="125"/>
    <tableColumn id="10" xr3:uid="{25C7EA1D-EAE0-4DC9-9FB1-C0E265B640E6}" name="Financiera_x000a_(D)" dataDxfId="124"/>
    <tableColumn id="5" xr3:uid="{C2FDA61C-9281-4FCB-A3FE-246521A85EA0}" name="Física _x000a_(E)" dataDxfId="123"/>
    <tableColumn id="6" xr3:uid="{B07D8104-8103-4848-A228-6FBAE528EF68}" name="Financiera _x000a_ (F)" dataDxfId="122"/>
    <tableColumn id="7" xr3:uid="{F97ACE16-1124-4543-AD0A-CBAA1878A36A}" name="Física _x000a_(%)_x000a_ G=E/C" dataDxfId="121">
      <calculatedColumnFormula>IF(G29&gt;0,G29/C29,0)</calculatedColumnFormula>
    </tableColumn>
    <tableColumn id="8" xr3:uid="{CAB2F777-24BA-4EFC-82F9-153B93171D9B}" name="Financiero _x000a_(%) _x000a_H=F/D" dataDxfId="120">
      <calculatedColumnFormula>IF(H29&gt;0,H29/D29,0)</calculatedColumnFormula>
    </tableColumn>
  </tableColumns>
  <tableStyleInfo name="Estilo de tabla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64DBA5A-C9BB-4ACF-A8F0-3E408B7D459F}" name="Tabla189510" displayName="Tabla189510" ref="A28:J29" totalsRowShown="0" headerRowDxfId="149" dataDxfId="147" headerRowBorderDxfId="148" tableBorderDxfId="146" totalsRowBorderDxfId="145">
  <tableColumns count="10">
    <tableColumn id="1" xr3:uid="{67D90CB9-F2F0-4E5E-B3CC-39A347FAEAB5}" name="Producto" dataDxfId="144"/>
    <tableColumn id="2" xr3:uid="{7FD90A89-AC9F-4E5A-8107-74EAEE407A3C}" name="Indicador" dataDxfId="143"/>
    <tableColumn id="3" xr3:uid="{3A71F8EB-7180-4B83-81C4-2173E44021A3}" name="Física_x000a_(A)" dataDxfId="142"/>
    <tableColumn id="4" xr3:uid="{52B2635A-F378-4DD2-85EC-3A45F782CE66}" name="Financiera_x000a_(B)" dataDxfId="141"/>
    <tableColumn id="9" xr3:uid="{10C100EB-4739-434E-A571-2E5C66087A2B}" name="Física_x000a_(C)" dataDxfId="140"/>
    <tableColumn id="10" xr3:uid="{B7164C45-B44F-491F-BD28-5EFC36AD29F0}" name="Financiera_x000a_(D)" dataDxfId="139"/>
    <tableColumn id="5" xr3:uid="{EB4AD68A-FBD2-4C11-A2F0-A76E656BA827}" name="Física _x000a_(E)" dataDxfId="138"/>
    <tableColumn id="6" xr3:uid="{B7DB0DAC-B3AD-4F97-B78C-B3054E73EA8F}" name="Financiera _x000a_ (F)" dataDxfId="137" dataCellStyle="Moneda"/>
    <tableColumn id="7" xr3:uid="{69D39967-DBAC-4723-AE65-811714B045FD}" name="Física _x000a_(%)_x000a_ G=E/C" dataDxfId="136">
      <calculatedColumnFormula>IF(G29&gt;0,G29/C29,0)</calculatedColumnFormula>
    </tableColumn>
    <tableColumn id="8" xr3:uid="{E48DAAF2-2580-4B8B-95FF-E0E75FE7144C}" name="Financiero _x000a_(%) _x000a_H=F/D" dataDxfId="135">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805CFFB-201E-4279-A43C-AADA95049637}" name="Tabla13" displayName="Tabla13" ref="A28:J38" totalsRowShown="0" headerRowDxfId="119" dataDxfId="117" headerRowBorderDxfId="118" tableBorderDxfId="116" totalsRowBorderDxfId="115">
  <tableColumns count="10">
    <tableColumn id="1" xr3:uid="{2E01FAAB-F513-4AFE-B3E1-0CD034E984F3}" name="Producto" dataDxfId="114"/>
    <tableColumn id="2" xr3:uid="{FB23252D-949A-45CD-9F20-78C837E6A767}" name="Indicador" dataDxfId="113"/>
    <tableColumn id="3" xr3:uid="{44B0BC98-E90E-4FD0-BA67-876DDFAAFD38}" name="Física_x000a_(A)" dataDxfId="112"/>
    <tableColumn id="4" xr3:uid="{10570A14-AC76-497A-9EAD-FD89659E914D}" name="Financiera_x000a_(B)" dataDxfId="111" dataCellStyle="Moneda"/>
    <tableColumn id="9" xr3:uid="{031F91AD-5CD2-4439-9641-F830D4497E3F}" name="Física_x000a_(C)" dataDxfId="110"/>
    <tableColumn id="10" xr3:uid="{2CABE676-D7BC-4FF5-AEE8-4A67D1C058A0}" name="Financiera_x000a_(D)" dataDxfId="109"/>
    <tableColumn id="5" xr3:uid="{C106480E-B3B4-434E-BE07-CC3103E41E9E}" name="Física _x000a_(E)" dataDxfId="108"/>
    <tableColumn id="6" xr3:uid="{02030C48-9489-4DDD-B039-21ECAD9AB7AF}" name="Financiera _x000a_ (F)" dataDxfId="107"/>
    <tableColumn id="7" xr3:uid="{77E844C4-BCE8-4895-8AE2-4924AE647C3E}" name="Física _x000a_(%)_x000a_ G=E/C" dataDxfId="106">
      <calculatedColumnFormula>IF(G29&gt;0,G29/C29,0)</calculatedColumnFormula>
    </tableColumn>
    <tableColumn id="8" xr3:uid="{86020497-68D1-48FC-B445-73992CFBF733}" name="Financiero _x000a_(%) _x000a_H=F/D" dataDxfId="105">
      <calculatedColumnFormula>IF(H29&gt;0,H29/'Programa 11'!D29,0)</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907D7BA-BABB-4B28-9F89-EAD08ABD7911}" name="Tabla14" displayName="Tabla14" ref="A28:J29" totalsRowShown="0" headerRowDxfId="104" dataDxfId="102" headerRowBorderDxfId="103" tableBorderDxfId="101" totalsRowBorderDxfId="100">
  <tableColumns count="10">
    <tableColumn id="1" xr3:uid="{98F2EB0B-F3F1-430E-B856-71C2C36AB5E5}" name="Producto" dataDxfId="99"/>
    <tableColumn id="2" xr3:uid="{935A2EEB-8C9A-4F77-BA2F-2E4C63DF7341}" name="Indicador" dataDxfId="98"/>
    <tableColumn id="3" xr3:uid="{2205D20B-5658-44FE-BCE5-512B73B3FA5A}" name="Física_x000a_(A)" dataDxfId="97"/>
    <tableColumn id="4" xr3:uid="{14CCDD67-DB4F-41B2-8D55-5528CD1BC3FB}" name="Financiera_x000a_(B)" dataDxfId="96"/>
    <tableColumn id="9" xr3:uid="{B42073C5-2069-40CD-840F-FD0E31694472}" name="Física_x000a_(C)" dataDxfId="5"/>
    <tableColumn id="10" xr3:uid="{43075848-41BC-4088-8485-D1EF227E8E14}" name="Financiera_x000a_(D)" dataDxfId="3"/>
    <tableColumn id="5" xr3:uid="{49AEEAC7-BBF5-4902-A4D2-7591E0814B6F}" name="Física _x000a_(E)" dataDxfId="4"/>
    <tableColumn id="6" xr3:uid="{A441EC97-812A-4680-BDC8-E2C5AD5F85ED}" name="Financiera _x000a_ (F)" dataDxfId="95"/>
    <tableColumn id="7" xr3:uid="{F8B1EE49-AF9D-4BFE-8842-16D5F2967BF3}" name="Física _x000a_(%)_x000a_ G=E/C" dataDxfId="94">
      <calculatedColumnFormula>IF(G29&gt;0,G29/C29,0)</calculatedColumnFormula>
    </tableColumn>
    <tableColumn id="8" xr3:uid="{7EA52756-C22F-4ADF-824A-8CC18322F40E}" name="Financiero _x000a_(%) _x000a_H=F/D" dataDxfId="93">
      <calculatedColumnFormula>IF(H29&gt;0,H29/D29,0)</calculatedColumnFormula>
    </tableColumn>
  </tableColumns>
  <tableStyleInfo name="Estilo de tabla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7D3D6E5-C792-495D-BCCD-1FD03314454E}" name="Tabla146" displayName="Tabla146" ref="A28:J30" totalsRowShown="0" headerRowDxfId="92" dataDxfId="90" headerRowBorderDxfId="91" tableBorderDxfId="89" totalsRowBorderDxfId="88">
  <tableColumns count="10">
    <tableColumn id="1" xr3:uid="{79BFCF20-2A05-4D9B-9052-A2FFF3E5D3E0}" name="Producto" dataDxfId="87"/>
    <tableColumn id="2" xr3:uid="{1D6FD9CB-E985-4CB4-9A53-9289EF819949}" name="Indicador" dataDxfId="86"/>
    <tableColumn id="3" xr3:uid="{168349AC-6CA0-40FC-BE17-B06410294CD5}" name="Física_x000a_(A)" dataDxfId="85"/>
    <tableColumn id="4" xr3:uid="{5EE8247C-5A81-4B67-9806-8533CD14FEF3}" name="Financiera_x000a_(B)" dataDxfId="84"/>
    <tableColumn id="9" xr3:uid="{BF2F51D2-5F20-4E62-A81F-68CA99AEE87C}" name="Física_x000a_(C)" dataDxfId="83"/>
    <tableColumn id="10" xr3:uid="{B29FA498-D6CC-4745-A0BE-31ECF30F976B}" name="Financiera_x000a_(D)" dataDxfId="82"/>
    <tableColumn id="5" xr3:uid="{ABF1F436-0335-43FA-B62B-AEB803CD00FE}" name="Física _x000a_(E)" dataDxfId="81"/>
    <tableColumn id="6" xr3:uid="{598E363E-FF9E-4C83-A04F-237290991092}" name="Financiera _x000a_ (F)" dataDxfId="80"/>
    <tableColumn id="7" xr3:uid="{5E3398FC-0892-4551-9A07-3146E74F7303}" name="Física _x000a_(%)_x000a_ G=E/C" dataDxfId="79">
      <calculatedColumnFormula>IF(G29&gt;0,G29/C29,0)</calculatedColumnFormula>
    </tableColumn>
    <tableColumn id="8" xr3:uid="{DBA0C3A0-9C5B-42BD-BD78-EFD0F9824163}" name="Financiero _x000a_(%) _x000a_H=F/D" dataDxfId="78">
      <calculatedColumnFormula>IF(H29&gt;0,H29/D29,0)</calculatedColumnFormula>
    </tableColumn>
  </tableColumns>
  <tableStyleInfo name="Estilo de tabla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70C0770-90A5-4E20-9F26-0F7DAE6BB65E}" name="Tabla17" displayName="Tabla17" ref="A28:J30" totalsRowShown="0" headerRowDxfId="77" dataDxfId="75" headerRowBorderDxfId="76" tableBorderDxfId="74" totalsRowBorderDxfId="73">
  <tableColumns count="10">
    <tableColumn id="1" xr3:uid="{8B9B6D66-FBBC-4129-AB44-D3DE916F9231}" name="Producto" dataDxfId="72"/>
    <tableColumn id="2" xr3:uid="{1E6C7395-F8D8-4874-84AE-B17CCB7E002C}" name="Indicador" dataDxfId="71"/>
    <tableColumn id="3" xr3:uid="{C37DDFB2-7667-4E04-8C09-0E397AC91267}" name="Física_x000a_(A)" dataDxfId="70"/>
    <tableColumn id="4" xr3:uid="{49B036E5-6D9E-4167-96C5-CBCC8A8D83BD}" name="Financiera_x000a_(B)" dataDxfId="69"/>
    <tableColumn id="9" xr3:uid="{53D86A8D-02F4-4093-9D94-2434BB5C2D37}" name="Física_x000a_(C)" dataDxfId="68"/>
    <tableColumn id="10" xr3:uid="{13E1AAE5-1484-467D-85D7-E276CBE1D1A3}" name="Financiera_x000a_(D)" dataDxfId="67"/>
    <tableColumn id="5" xr3:uid="{C13BE0E7-923E-4C3E-AD53-4108F01E1FA7}" name="Física _x000a_(E)" dataDxfId="66"/>
    <tableColumn id="6" xr3:uid="{B073C7FC-FD74-466C-91E3-DBDF5C0B36D3}" name="Financiera _x000a_ (F)" dataDxfId="65"/>
    <tableColumn id="7" xr3:uid="{E9F16A0A-C91B-4642-BB0C-C7978E37105E}" name="Física _x000a_(%)_x000a_ G=E/C" dataDxfId="64">
      <calculatedColumnFormula>IF(G29&gt;0,G29/C29,0)</calculatedColumnFormula>
    </tableColumn>
    <tableColumn id="8" xr3:uid="{5E893AAD-5026-4236-896A-03DD39BC72DC}" name="Financiero _x000a_(%) _x000a_H=F/D" dataDxfId="63">
      <calculatedColumnFormula>IF(H29&gt;0,H29/D29,0)</calculatedColumnFormula>
    </tableColumn>
  </tableColumns>
  <tableStyleInfo name="Estilo de tabla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AC38069-01E0-4130-AD92-70E443C2E237}" name="Tabla18" displayName="Tabla18" ref="A28:J30" totalsRowShown="0" headerRowDxfId="62" dataDxfId="60" headerRowBorderDxfId="61" tableBorderDxfId="59" totalsRowBorderDxfId="58">
  <tableColumns count="10">
    <tableColumn id="1" xr3:uid="{8BAC386B-50E8-474E-A178-118F64019265}" name="Producto" dataDxfId="57"/>
    <tableColumn id="2" xr3:uid="{7BADA5EC-28AE-467E-A816-A8B0FDD7B362}" name="Indicador" dataDxfId="56"/>
    <tableColumn id="3" xr3:uid="{C033B08B-2169-46E4-A576-982136B25542}" name="Física_x000a_(A)" dataDxfId="55"/>
    <tableColumn id="4" xr3:uid="{2C1100E5-BC9F-46B2-9789-437695BA93FA}" name="Financiera_x000a_(B)" dataDxfId="54"/>
    <tableColumn id="9" xr3:uid="{93476468-47ED-469A-8C3C-EE816A4CC78F}" name="Física_x000a_(C)" dataDxfId="53"/>
    <tableColumn id="10" xr3:uid="{33DF9367-BB59-4755-9725-A1DD8AD12369}" name="Financiera_x000a_(D)" dataDxfId="52"/>
    <tableColumn id="5" xr3:uid="{95734A3B-337D-4089-8B1D-02B1E21BE71F}" name="Física _x000a_(E)" dataDxfId="51"/>
    <tableColumn id="6" xr3:uid="{22F6B565-529B-478B-8D32-A6D348A5084D}" name="Financiera _x000a_ (F)" dataDxfId="50" dataCellStyle="Moneda"/>
    <tableColumn id="7" xr3:uid="{1A1E79B4-835E-4C11-AC08-30C22A1ACD36}" name="Física _x000a_(%)_x000a_ G=E/C" dataDxfId="49">
      <calculatedColumnFormula>IF(G29&gt;0,G29/C29,0)</calculatedColumnFormula>
    </tableColumn>
    <tableColumn id="8" xr3:uid="{90CB3930-ECBB-4BDC-89AC-CB9632E4DA56}" name="Financiero _x000a_(%) _x000a_H=F/D" dataDxfId="48">
      <calculatedColumnFormula>IF(H29&gt;0,H29/D29,0)</calculatedColumnFormula>
    </tableColumn>
  </tableColumns>
  <tableStyleInfo name="Estilo de tabla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F14B097-DBE8-4F12-B59A-5C90123410FF}" name="Tabla189" displayName="Tabla189" ref="A28:J30" totalsRowShown="0" headerRowDxfId="47" dataDxfId="45" headerRowBorderDxfId="46" tableBorderDxfId="44" totalsRowBorderDxfId="43">
  <tableColumns count="10">
    <tableColumn id="1" xr3:uid="{79890FF5-1C21-4F54-A1E2-4D5515B0C2A9}" name="Producto" dataDxfId="42"/>
    <tableColumn id="2" xr3:uid="{D3CCA6CA-F47A-4F12-BE7E-533A04514B82}" name="Indicador" dataDxfId="41"/>
    <tableColumn id="3" xr3:uid="{0A40C64A-AD08-4C8B-817E-41AA20E1177B}" name="Física_x000a_(A)" dataDxfId="40"/>
    <tableColumn id="4" xr3:uid="{35093FB3-5265-4D86-9921-BC03B77C9685}" name="Financiera_x000a_(B)" dataDxfId="39"/>
    <tableColumn id="9" xr3:uid="{ABB1DFE8-8550-4B11-BDEB-FCEE7395B8E9}" name="Física_x000a_(C)" dataDxfId="38"/>
    <tableColumn id="10" xr3:uid="{997DF15E-7959-4DD8-B276-012B33137D27}" name="Financiera_x000a_(D)" dataDxfId="37"/>
    <tableColumn id="5" xr3:uid="{DC0868FF-7324-402D-A0E9-A3DE4CBC3058}" name="Física _x000a_(E)" dataDxfId="36"/>
    <tableColumn id="6" xr3:uid="{393B4A1D-085C-4370-99B4-57FCA4895884}" name="Financiera _x000a_ (F)" dataDxfId="35" dataCellStyle="Moneda"/>
    <tableColumn id="7" xr3:uid="{B56CC7DE-6FF1-459B-B695-7FD4847420EF}" name="Física _x000a_(%)_x000a_ G=E/C" dataDxfId="34">
      <calculatedColumnFormula>IF(G29&gt;0,G29/C29,0)</calculatedColumnFormula>
    </tableColumn>
    <tableColumn id="8" xr3:uid="{CC5D8234-9B7A-480B-8764-07539E60917F}" name="Financiero _x000a_(%) _x000a_H=F/D" dataDxfId="33">
      <calculatedColumnFormula>IF(H29&gt;0,H29/D29,0)</calculatedColumnFormula>
    </tableColumn>
  </tableColumns>
  <tableStyleInfo name="Estilo de tabla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E97EF5A-9D88-4A81-99FC-5787A6A603D2}" name="Tabla1895" displayName="Tabla1895" ref="A28:J31" totalsRowShown="0" headerRowDxfId="32" dataDxfId="30" headerRowBorderDxfId="31" tableBorderDxfId="29" totalsRowBorderDxfId="28">
  <tableColumns count="10">
    <tableColumn id="1" xr3:uid="{BB5E44CC-FB34-4A91-B3E7-FAF15C810EE3}" name="Producto" dataDxfId="27"/>
    <tableColumn id="2" xr3:uid="{32F4474B-15F9-49AB-8E99-AC7DC746AF01}" name="Indicador" dataDxfId="26"/>
    <tableColumn id="3" xr3:uid="{B6145DE3-4AA5-442D-95D7-BE4FA9F9FA5C}" name="Física_x000a_(A)" dataDxfId="25"/>
    <tableColumn id="4" xr3:uid="{FEADFB6A-E3F1-49DA-8706-E4053148A2D1}" name="Financiera_x000a_(B)" dataDxfId="24"/>
    <tableColumn id="9" xr3:uid="{CCC66A1F-E1CE-4BAB-88F5-E90275DC4029}" name="Física_x000a_(C)" dataDxfId="23"/>
    <tableColumn id="10" xr3:uid="{D46D3C57-7BC0-477E-A31B-D1847717C889}" name="Financiera_x000a_(D)" dataDxfId="22"/>
    <tableColumn id="5" xr3:uid="{80167F09-751C-4FD1-8BB7-97E089B10363}" name="Física _x000a_(E)" dataDxfId="21"/>
    <tableColumn id="6" xr3:uid="{C7329D91-4823-4A6A-9E30-7302BF92088E}" name="Financiera _x000a_ (F)" dataDxfId="20" dataCellStyle="Moneda"/>
    <tableColumn id="7" xr3:uid="{B8033C4C-30E5-4592-AA0E-CA9D717DBD7E}" name="Física _x000a_(%)_x000a_ G=E/C" dataDxfId="19">
      <calculatedColumnFormula>IF(G29&gt;0,G29/C29,0)</calculatedColumnFormula>
    </tableColumn>
    <tableColumn id="8" xr3:uid="{A29FA67A-9F72-4E0E-AC54-A641337FF08F}" name="Financiero _x000a_(%) _x000a_H=F/D" dataDxfId="18">
      <calculatedColumnFormula>IF(H29&gt;0,H29/D29,0)</calculatedColumnFormula>
    </tableColumn>
  </tableColumns>
  <tableStyleInfo name="Estilo de tabla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D1984E8-E0A7-4FBC-A019-0B5B8D0E333D}" name="Tabla18951011" displayName="Tabla18951011" ref="A28:J29" totalsRowShown="0" headerRowDxfId="17" dataDxfId="16" headerRowBorderDxfId="14" tableBorderDxfId="15" totalsRowBorderDxfId="13">
  <tableColumns count="10">
    <tableColumn id="1" xr3:uid="{78808AEA-2C1A-4703-91A5-2B75C774D433}" name="Producto" dataDxfId="2"/>
    <tableColumn id="2" xr3:uid="{977ABA18-0F81-43F4-B9BE-4AB52D804C70}" name="Indicador" dataDxfId="0"/>
    <tableColumn id="3" xr3:uid="{DE7A18E3-79E1-4767-9275-E123D89063BD}" name="Física_x000a_(A)" dataDxfId="1"/>
    <tableColumn id="4" xr3:uid="{D7F1EF81-6ADD-4AB3-A2DE-572254E058C4}" name="Financiera_x000a_(B)" dataDxfId="12"/>
    <tableColumn id="9" xr3:uid="{48AEF71F-E77B-407C-854E-A899BD21A7A7}" name="Física_x000a_(C)" dataDxfId="11"/>
    <tableColumn id="10" xr3:uid="{1737A4B8-B0DD-4FB6-A472-EF0FF9EA3BC9}" name="Financiera_x000a_(D)" dataDxfId="10"/>
    <tableColumn id="5" xr3:uid="{E67A4806-99C9-4D37-87D2-4334A0CD9777}" name="Física _x000a_(E)" dataDxfId="9"/>
    <tableColumn id="6" xr3:uid="{49A6749C-E93C-48E4-989A-0B6D4BF6B0F8}" name="Financiera _x000a_ (F)" dataDxfId="8" dataCellStyle="Moneda"/>
    <tableColumn id="7" xr3:uid="{CCB46C0A-B03E-4563-8655-A7CA5D617B38}" name="Física _x000a_(%)_x000a_ G=E/C" dataDxfId="7">
      <calculatedColumnFormula>IF(G29&gt;0,G29/C29,0)</calculatedColumnFormula>
    </tableColumn>
    <tableColumn id="8" xr3:uid="{0F25350B-72B6-4205-8EC0-917CEE6C5988}" name="Financiero _x000a_(%) _x000a_H=F/D" dataDxfId="6">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4479C-993B-4588-8475-DCAAD29F6444}">
  <dimension ref="A1:L130"/>
  <sheetViews>
    <sheetView tabSelected="1" zoomScaleNormal="100" workbookViewId="0">
      <selection activeCell="L10" sqref="L10"/>
    </sheetView>
  </sheetViews>
  <sheetFormatPr baseColWidth="10" defaultColWidth="11.42578125" defaultRowHeight="15" x14ac:dyDescent="0.25"/>
  <cols>
    <col min="1" max="1" width="31.42578125" style="6" customWidth="1"/>
    <col min="2" max="2" width="15.7109375" style="6" customWidth="1"/>
    <col min="3" max="10" width="12.7109375" style="6" customWidth="1"/>
    <col min="11" max="11" width="11.42578125" style="6"/>
    <col min="12" max="12" width="12.85546875" bestFit="1" customWidth="1"/>
  </cols>
  <sheetData>
    <row r="1" spans="1:11" ht="21.75" thickBot="1" x14ac:dyDescent="0.3">
      <c r="A1" s="20"/>
      <c r="B1" s="63" t="s">
        <v>51</v>
      </c>
      <c r="C1" s="64"/>
      <c r="D1" s="64"/>
      <c r="E1" s="64"/>
      <c r="F1" s="64"/>
      <c r="G1" s="64"/>
      <c r="H1" s="64"/>
      <c r="I1" s="64"/>
      <c r="J1" s="65"/>
      <c r="K1" s="1"/>
    </row>
    <row r="2" spans="1:11" ht="21.75" thickBot="1" x14ac:dyDescent="0.3">
      <c r="A2" s="21"/>
      <c r="B2" s="66" t="s">
        <v>0</v>
      </c>
      <c r="C2" s="67"/>
      <c r="D2" s="66" t="s">
        <v>1</v>
      </c>
      <c r="E2" s="67"/>
      <c r="F2" s="67"/>
      <c r="G2" s="67"/>
      <c r="H2" s="68"/>
      <c r="I2" s="2" t="s">
        <v>2</v>
      </c>
      <c r="J2" s="3" t="s">
        <v>3</v>
      </c>
      <c r="K2" s="1"/>
    </row>
    <row r="3" spans="1:11" ht="21.75" thickBot="1" x14ac:dyDescent="0.3">
      <c r="A3" s="22"/>
      <c r="B3" s="69" t="s">
        <v>4</v>
      </c>
      <c r="C3" s="70"/>
      <c r="D3" s="69"/>
      <c r="E3" s="70"/>
      <c r="F3" s="70"/>
      <c r="G3" s="70"/>
      <c r="H3" s="71"/>
      <c r="I3" s="26"/>
      <c r="J3" s="27"/>
      <c r="K3" s="1"/>
    </row>
    <row r="4" spans="1:11" x14ac:dyDescent="0.25">
      <c r="A4" s="72"/>
      <c r="B4" s="73"/>
      <c r="C4" s="73"/>
      <c r="D4" s="74"/>
      <c r="E4" s="74"/>
      <c r="F4" s="74"/>
      <c r="G4" s="74"/>
      <c r="H4" s="74"/>
      <c r="I4" s="73"/>
      <c r="J4" s="75"/>
      <c r="K4" s="1"/>
    </row>
    <row r="5" spans="1:11" ht="3" customHeight="1" x14ac:dyDescent="0.25">
      <c r="A5" s="76"/>
      <c r="B5" s="77"/>
      <c r="C5" s="77"/>
      <c r="D5" s="77"/>
      <c r="E5" s="77"/>
      <c r="F5" s="77"/>
      <c r="G5" s="77"/>
      <c r="H5" s="77"/>
      <c r="I5" s="77"/>
      <c r="J5" s="78"/>
      <c r="K5" s="1"/>
    </row>
    <row r="6" spans="1:11" ht="18.75" customHeight="1" x14ac:dyDescent="0.25">
      <c r="A6" s="79" t="s">
        <v>207</v>
      </c>
      <c r="B6" s="80"/>
      <c r="C6" s="80"/>
      <c r="D6" s="80"/>
      <c r="E6" s="80"/>
      <c r="F6" s="80"/>
      <c r="G6" s="80"/>
      <c r="H6" s="80"/>
      <c r="I6" s="80"/>
      <c r="J6" s="81"/>
      <c r="K6" s="1"/>
    </row>
    <row r="7" spans="1:11" ht="18.75" customHeight="1" x14ac:dyDescent="0.25">
      <c r="A7" s="82" t="s">
        <v>5</v>
      </c>
      <c r="B7" s="83"/>
      <c r="C7" s="83"/>
      <c r="D7" s="83"/>
      <c r="E7" s="83"/>
      <c r="F7" s="83"/>
      <c r="G7" s="83"/>
      <c r="H7" s="83"/>
      <c r="I7" s="83"/>
      <c r="J7" s="84"/>
      <c r="K7" s="1"/>
    </row>
    <row r="8" spans="1:11" ht="17.25" customHeight="1" x14ac:dyDescent="0.25">
      <c r="A8" s="4" t="s">
        <v>6</v>
      </c>
      <c r="B8" s="60" t="s">
        <v>63</v>
      </c>
      <c r="C8" s="61"/>
      <c r="D8" s="61"/>
      <c r="E8" s="61"/>
      <c r="F8" s="61"/>
      <c r="G8" s="61"/>
      <c r="H8" s="61"/>
      <c r="I8" s="61"/>
      <c r="J8" s="62"/>
      <c r="K8" s="1"/>
    </row>
    <row r="9" spans="1:11" ht="17.25" customHeight="1" x14ac:dyDescent="0.25">
      <c r="A9" s="23" t="s">
        <v>35</v>
      </c>
      <c r="B9" s="60" t="s">
        <v>64</v>
      </c>
      <c r="C9" s="61"/>
      <c r="D9" s="61"/>
      <c r="E9" s="61"/>
      <c r="F9" s="61"/>
      <c r="G9" s="61"/>
      <c r="H9" s="61"/>
      <c r="I9" s="61"/>
      <c r="J9" s="62"/>
      <c r="K9" s="1"/>
    </row>
    <row r="10" spans="1:11" ht="17.25" customHeight="1" x14ac:dyDescent="0.25">
      <c r="A10" s="23" t="s">
        <v>36</v>
      </c>
      <c r="B10" s="60" t="s">
        <v>59</v>
      </c>
      <c r="C10" s="61"/>
      <c r="D10" s="61"/>
      <c r="E10" s="61"/>
      <c r="F10" s="61"/>
      <c r="G10" s="61"/>
      <c r="H10" s="61"/>
      <c r="I10" s="61"/>
      <c r="J10" s="62"/>
      <c r="K10" s="1"/>
    </row>
    <row r="11" spans="1:11" ht="31.5" customHeight="1" x14ac:dyDescent="0.25">
      <c r="A11" s="4" t="s">
        <v>7</v>
      </c>
      <c r="B11" s="120" t="s">
        <v>136</v>
      </c>
      <c r="C11" s="120"/>
      <c r="D11" s="120"/>
      <c r="E11" s="120"/>
      <c r="F11" s="120"/>
      <c r="G11" s="120"/>
      <c r="H11" s="120"/>
      <c r="I11" s="120"/>
      <c r="J11" s="120"/>
    </row>
    <row r="12" spans="1:11" ht="30.75" customHeight="1" x14ac:dyDescent="0.25">
      <c r="A12" s="4" t="s">
        <v>8</v>
      </c>
      <c r="B12" s="120" t="s">
        <v>135</v>
      </c>
      <c r="C12" s="120"/>
      <c r="D12" s="120"/>
      <c r="E12" s="120"/>
      <c r="F12" s="120"/>
      <c r="G12" s="120"/>
      <c r="H12" s="120"/>
      <c r="I12" s="120"/>
      <c r="J12" s="120"/>
    </row>
    <row r="13" spans="1:11" ht="15.75" x14ac:dyDescent="0.25">
      <c r="A13" s="79" t="s">
        <v>9</v>
      </c>
      <c r="B13" s="80"/>
      <c r="C13" s="80"/>
      <c r="D13" s="80"/>
      <c r="E13" s="80"/>
      <c r="F13" s="80"/>
      <c r="G13" s="80"/>
      <c r="H13" s="80"/>
      <c r="I13" s="80"/>
      <c r="J13" s="81"/>
    </row>
    <row r="14" spans="1:11" ht="27.75" customHeight="1" x14ac:dyDescent="0.25">
      <c r="A14" s="4" t="s">
        <v>10</v>
      </c>
      <c r="B14" s="24">
        <v>2</v>
      </c>
      <c r="C14" s="87" t="str">
        <f>IFERROR(VLOOKUP(B14,'[1]Validacion datos'!A2:B5,2,FALSE),"")</f>
        <v>DESARROLLO SOCIAL</v>
      </c>
      <c r="D14" s="87"/>
      <c r="E14" s="87"/>
      <c r="F14" s="87"/>
      <c r="G14" s="87"/>
      <c r="H14" s="87"/>
      <c r="I14" s="87"/>
      <c r="J14" s="87"/>
    </row>
    <row r="15" spans="1:11" ht="26.25" customHeight="1" x14ac:dyDescent="0.25">
      <c r="A15" s="4" t="s">
        <v>11</v>
      </c>
      <c r="B15" s="7">
        <v>2.2000000000000002</v>
      </c>
      <c r="C15" s="87" t="str">
        <f>IFERROR(VLOOKUP(B15,'[1]Validacion datos'!A8:B26,2,FALSE),"")</f>
        <v>Salud y seguridad social integral</v>
      </c>
      <c r="D15" s="87"/>
      <c r="E15" s="87"/>
      <c r="F15" s="87"/>
      <c r="G15" s="87"/>
      <c r="H15" s="87"/>
      <c r="I15" s="87"/>
      <c r="J15" s="87"/>
    </row>
    <row r="16" spans="1:11" ht="30.75" customHeight="1" x14ac:dyDescent="0.25">
      <c r="A16" s="4" t="s">
        <v>12</v>
      </c>
      <c r="B16" s="7" t="s">
        <v>65</v>
      </c>
      <c r="C16" s="88"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88"/>
      <c r="E16" s="88"/>
      <c r="F16" s="88"/>
      <c r="G16" s="88"/>
      <c r="H16" s="88"/>
      <c r="I16" s="88"/>
      <c r="J16" s="88"/>
    </row>
    <row r="17" spans="1:12" ht="15.75" x14ac:dyDescent="0.25">
      <c r="A17" s="79" t="s">
        <v>13</v>
      </c>
      <c r="B17" s="80"/>
      <c r="C17" s="80"/>
      <c r="D17" s="80"/>
      <c r="E17" s="80"/>
      <c r="F17" s="80"/>
      <c r="G17" s="80"/>
      <c r="H17" s="80"/>
      <c r="I17" s="80"/>
      <c r="J17" s="81"/>
    </row>
    <row r="18" spans="1:12" ht="26.25" customHeight="1" x14ac:dyDescent="0.25">
      <c r="A18" s="4" t="s">
        <v>14</v>
      </c>
      <c r="B18" s="85" t="s">
        <v>52</v>
      </c>
      <c r="C18" s="85"/>
      <c r="D18" s="85"/>
      <c r="E18" s="85"/>
      <c r="F18" s="85"/>
      <c r="G18" s="85"/>
      <c r="H18" s="85"/>
      <c r="I18" s="85"/>
      <c r="J18" s="86"/>
    </row>
    <row r="19" spans="1:12" ht="26.25" customHeight="1" x14ac:dyDescent="0.25">
      <c r="A19" s="9" t="s">
        <v>15</v>
      </c>
      <c r="B19" s="85" t="s">
        <v>53</v>
      </c>
      <c r="C19" s="85"/>
      <c r="D19" s="85"/>
      <c r="E19" s="85"/>
      <c r="F19" s="85"/>
      <c r="G19" s="85"/>
      <c r="H19" s="85"/>
      <c r="I19" s="85"/>
      <c r="J19" s="86"/>
    </row>
    <row r="20" spans="1:12" ht="26.25" customHeight="1" x14ac:dyDescent="0.25">
      <c r="A20" s="9" t="s">
        <v>16</v>
      </c>
      <c r="B20" s="85" t="s">
        <v>54</v>
      </c>
      <c r="C20" s="85"/>
      <c r="D20" s="85"/>
      <c r="E20" s="85"/>
      <c r="F20" s="85"/>
      <c r="G20" s="85"/>
      <c r="H20" s="85"/>
      <c r="I20" s="85"/>
      <c r="J20" s="86"/>
    </row>
    <row r="21" spans="1:12" ht="35.25" customHeight="1" x14ac:dyDescent="0.25">
      <c r="A21" s="9" t="s">
        <v>37</v>
      </c>
      <c r="B21" s="118" t="s">
        <v>146</v>
      </c>
      <c r="C21" s="118"/>
      <c r="D21" s="118"/>
      <c r="E21" s="118"/>
      <c r="F21" s="118"/>
      <c r="G21" s="118"/>
      <c r="H21" s="118"/>
      <c r="I21" s="118"/>
      <c r="J21" s="119"/>
      <c r="K21" s="1"/>
    </row>
    <row r="22" spans="1:12" ht="15.75" x14ac:dyDescent="0.25">
      <c r="A22" s="79" t="s">
        <v>17</v>
      </c>
      <c r="B22" s="80"/>
      <c r="C22" s="80"/>
      <c r="D22" s="80"/>
      <c r="E22" s="80"/>
      <c r="F22" s="80"/>
      <c r="G22" s="80"/>
      <c r="H22" s="80"/>
      <c r="I22" s="80"/>
      <c r="J22" s="81"/>
    </row>
    <row r="23" spans="1:12" ht="15.75" x14ac:dyDescent="0.25">
      <c r="A23" s="82" t="s">
        <v>18</v>
      </c>
      <c r="B23" s="83"/>
      <c r="C23" s="83"/>
      <c r="D23" s="83"/>
      <c r="E23" s="83"/>
      <c r="F23" s="83"/>
      <c r="G23" s="83"/>
      <c r="H23" s="83"/>
      <c r="I23" s="83"/>
      <c r="J23" s="84"/>
      <c r="K23" s="1"/>
    </row>
    <row r="24" spans="1:12" ht="15" customHeight="1" x14ac:dyDescent="0.25">
      <c r="A24" s="91" t="s">
        <v>19</v>
      </c>
      <c r="B24" s="92"/>
      <c r="C24" s="93" t="s">
        <v>20</v>
      </c>
      <c r="D24" s="94"/>
      <c r="E24" s="94"/>
      <c r="F24" s="94" t="s">
        <v>21</v>
      </c>
      <c r="G24" s="94"/>
      <c r="H24" s="92"/>
      <c r="I24" s="93" t="s">
        <v>22</v>
      </c>
      <c r="J24" s="95"/>
    </row>
    <row r="25" spans="1:12" x14ac:dyDescent="0.25">
      <c r="A25" s="96">
        <f>SUM(D29:D38)</f>
        <v>211909875.77999997</v>
      </c>
      <c r="B25" s="97"/>
      <c r="C25" s="98"/>
      <c r="D25" s="99"/>
      <c r="E25" s="100"/>
      <c r="F25" s="98"/>
      <c r="G25" s="99"/>
      <c r="H25" s="100"/>
      <c r="I25" s="101">
        <f>IF(G25&gt;0,G25/C25,0)</f>
        <v>0</v>
      </c>
      <c r="J25" s="102"/>
    </row>
    <row r="26" spans="1:12" ht="15.75" x14ac:dyDescent="0.25">
      <c r="A26" s="82" t="s">
        <v>23</v>
      </c>
      <c r="B26" s="83"/>
      <c r="C26" s="83"/>
      <c r="D26" s="83"/>
      <c r="E26" s="83"/>
      <c r="F26" s="83"/>
      <c r="G26" s="83"/>
      <c r="H26" s="83"/>
      <c r="I26" s="83"/>
      <c r="J26" s="84"/>
      <c r="K26" s="1"/>
    </row>
    <row r="27" spans="1:12" x14ac:dyDescent="0.25">
      <c r="A27" s="5"/>
      <c r="B27"/>
      <c r="C27" s="103" t="s">
        <v>50</v>
      </c>
      <c r="D27" s="104"/>
      <c r="E27" s="103" t="s">
        <v>48</v>
      </c>
      <c r="F27" s="104"/>
      <c r="G27" s="103" t="s">
        <v>49</v>
      </c>
      <c r="H27" s="103"/>
      <c r="I27" s="103" t="s">
        <v>24</v>
      </c>
      <c r="J27" s="105"/>
    </row>
    <row r="28" spans="1:12" ht="38.25" x14ac:dyDescent="0.25">
      <c r="A28" s="10" t="s">
        <v>25</v>
      </c>
      <c r="B28" s="11" t="s">
        <v>26</v>
      </c>
      <c r="C28" s="11" t="s">
        <v>38</v>
      </c>
      <c r="D28" s="11" t="s">
        <v>39</v>
      </c>
      <c r="E28" s="11" t="s">
        <v>42</v>
      </c>
      <c r="F28" s="11" t="s">
        <v>43</v>
      </c>
      <c r="G28" s="11" t="s">
        <v>44</v>
      </c>
      <c r="H28" s="11" t="s">
        <v>45</v>
      </c>
      <c r="I28" s="11" t="s">
        <v>46</v>
      </c>
      <c r="J28" s="12" t="s">
        <v>47</v>
      </c>
      <c r="L28" s="43"/>
    </row>
    <row r="29" spans="1:12" ht="36" x14ac:dyDescent="0.25">
      <c r="A29" s="57" t="s">
        <v>67</v>
      </c>
      <c r="B29" s="37" t="s">
        <v>71</v>
      </c>
      <c r="C29" s="13">
        <v>928818</v>
      </c>
      <c r="D29" s="52">
        <v>11056735.640000001</v>
      </c>
      <c r="E29" s="13">
        <v>229825</v>
      </c>
      <c r="F29" s="58">
        <v>0</v>
      </c>
      <c r="G29" s="14">
        <v>242621</v>
      </c>
      <c r="H29" s="58">
        <v>0</v>
      </c>
      <c r="I29" s="15">
        <f>IF(G29&gt;0,G29/C29,0)</f>
        <v>0.26121479127234831</v>
      </c>
      <c r="J29" s="16">
        <f>IF(H29&gt;0,H29/#REF!,0)</f>
        <v>0</v>
      </c>
    </row>
    <row r="30" spans="1:12" ht="36" x14ac:dyDescent="0.25">
      <c r="A30" s="44" t="s">
        <v>66</v>
      </c>
      <c r="B30" s="38" t="s">
        <v>71</v>
      </c>
      <c r="C30" s="28">
        <v>664049</v>
      </c>
      <c r="D30" s="46">
        <v>17470452.66</v>
      </c>
      <c r="E30" s="13">
        <v>161275</v>
      </c>
      <c r="F30" s="58">
        <v>0</v>
      </c>
      <c r="G30" s="29">
        <v>157280</v>
      </c>
      <c r="H30" s="58">
        <v>0</v>
      </c>
      <c r="I30" s="30">
        <f t="shared" ref="I30:I31" si="0">IF(G30&gt;0,G30/C30,0)</f>
        <v>0.23684999149159172</v>
      </c>
      <c r="J30" s="31">
        <f>IF(H30&gt;0,H30/#REF!,0)</f>
        <v>0</v>
      </c>
    </row>
    <row r="31" spans="1:12" ht="36" x14ac:dyDescent="0.25">
      <c r="A31" s="44" t="s">
        <v>189</v>
      </c>
      <c r="B31" s="38" t="s">
        <v>71</v>
      </c>
      <c r="C31" s="28">
        <v>690438</v>
      </c>
      <c r="D31" s="46">
        <v>11311807.689999999</v>
      </c>
      <c r="E31" s="13">
        <v>169255</v>
      </c>
      <c r="F31" s="58">
        <v>0</v>
      </c>
      <c r="G31" s="29">
        <v>199670</v>
      </c>
      <c r="H31" s="58">
        <v>0</v>
      </c>
      <c r="I31" s="30">
        <f t="shared" si="0"/>
        <v>0.28919323675695718</v>
      </c>
      <c r="J31" s="31">
        <f>IF(H31&gt;0,H31/#REF!,0)</f>
        <v>0</v>
      </c>
    </row>
    <row r="32" spans="1:12" ht="36" x14ac:dyDescent="0.25">
      <c r="A32" s="32" t="s">
        <v>190</v>
      </c>
      <c r="B32" s="38" t="s">
        <v>71</v>
      </c>
      <c r="C32" s="45">
        <v>1136971</v>
      </c>
      <c r="D32" s="46">
        <v>27677477.829999998</v>
      </c>
      <c r="E32" s="13">
        <v>281375</v>
      </c>
      <c r="F32" s="58">
        <v>0</v>
      </c>
      <c r="G32" s="47">
        <v>379937</v>
      </c>
      <c r="H32" s="58">
        <v>0</v>
      </c>
      <c r="I32" s="48">
        <f>IF(G32&gt;0,G32/C32,0)</f>
        <v>0.3341659549803821</v>
      </c>
      <c r="J32" s="49">
        <f>IF(H32&gt;0,H32/#REF!,0)</f>
        <v>0</v>
      </c>
    </row>
    <row r="33" spans="1:11" ht="36" x14ac:dyDescent="0.25">
      <c r="A33" s="32" t="s">
        <v>191</v>
      </c>
      <c r="B33" s="38" t="s">
        <v>71</v>
      </c>
      <c r="C33" s="28">
        <v>876096</v>
      </c>
      <c r="D33" s="46">
        <v>19733263.719999999</v>
      </c>
      <c r="E33" s="13">
        <v>216355</v>
      </c>
      <c r="F33" s="58">
        <v>0</v>
      </c>
      <c r="G33" s="29">
        <v>221613</v>
      </c>
      <c r="H33" s="58">
        <v>0</v>
      </c>
      <c r="I33" s="30">
        <f t="shared" ref="I33:I34" si="1">IF(G33&gt;0,G33/C33,0)</f>
        <v>0.25295515559938636</v>
      </c>
      <c r="J33" s="31">
        <f>IF(H33&gt;0,H33/#REF!,0)</f>
        <v>0</v>
      </c>
    </row>
    <row r="34" spans="1:11" ht="36" x14ac:dyDescent="0.25">
      <c r="A34" s="32" t="s">
        <v>192</v>
      </c>
      <c r="B34" s="38" t="s">
        <v>71</v>
      </c>
      <c r="C34" s="28">
        <v>683218</v>
      </c>
      <c r="D34" s="46">
        <v>15158948</v>
      </c>
      <c r="E34" s="13">
        <v>168365</v>
      </c>
      <c r="F34" s="58">
        <v>0</v>
      </c>
      <c r="G34" s="29">
        <v>157170</v>
      </c>
      <c r="H34" s="58">
        <v>0</v>
      </c>
      <c r="I34" s="30">
        <f t="shared" si="1"/>
        <v>0.23004370493751627</v>
      </c>
      <c r="J34" s="31">
        <f>IF(H34&gt;0,H34/#REF!,0)</f>
        <v>0</v>
      </c>
    </row>
    <row r="35" spans="1:11" ht="36" x14ac:dyDescent="0.25">
      <c r="A35" s="32" t="s">
        <v>109</v>
      </c>
      <c r="B35" s="38" t="s">
        <v>71</v>
      </c>
      <c r="C35" s="28">
        <v>536110</v>
      </c>
      <c r="D35" s="46">
        <v>19719240</v>
      </c>
      <c r="E35" s="13">
        <v>130265</v>
      </c>
      <c r="F35" s="58">
        <v>0</v>
      </c>
      <c r="G35" s="29">
        <v>113056</v>
      </c>
      <c r="H35" s="58">
        <v>0</v>
      </c>
      <c r="I35" s="30">
        <f t="shared" ref="I35:I36" si="2">IF(G35&gt;0,G35/C35,0)</f>
        <v>0.21088209509242506</v>
      </c>
      <c r="J35" s="31">
        <f>IF(H35&gt;0,H35/#REF!,0)</f>
        <v>0</v>
      </c>
    </row>
    <row r="36" spans="1:11" ht="36" x14ac:dyDescent="0.25">
      <c r="A36" s="32" t="s">
        <v>193</v>
      </c>
      <c r="B36" s="38" t="s">
        <v>71</v>
      </c>
      <c r="C36" s="28">
        <v>870810</v>
      </c>
      <c r="D36" s="46">
        <v>15597206.6</v>
      </c>
      <c r="E36" s="13">
        <v>215575</v>
      </c>
      <c r="F36" s="58">
        <v>0</v>
      </c>
      <c r="G36" s="29">
        <v>235914</v>
      </c>
      <c r="H36" s="58">
        <v>0</v>
      </c>
      <c r="I36" s="30">
        <f t="shared" si="2"/>
        <v>0.27091328762875944</v>
      </c>
      <c r="J36" s="31">
        <f>IF(H36&gt;0,H36/#REF!,0)</f>
        <v>0</v>
      </c>
    </row>
    <row r="37" spans="1:11" ht="36" x14ac:dyDescent="0.25">
      <c r="A37" s="32" t="s">
        <v>110</v>
      </c>
      <c r="B37" s="38" t="s">
        <v>71</v>
      </c>
      <c r="C37" s="28">
        <v>518568</v>
      </c>
      <c r="D37" s="46">
        <v>19720480</v>
      </c>
      <c r="E37" s="13">
        <v>127495</v>
      </c>
      <c r="F37" s="58">
        <v>0</v>
      </c>
      <c r="G37" s="29">
        <v>120104</v>
      </c>
      <c r="H37" s="58">
        <v>0</v>
      </c>
      <c r="I37" s="30">
        <f>IF(G37&gt;0,G37/C37,0)</f>
        <v>0.23160704092809428</v>
      </c>
      <c r="J37" s="31">
        <f>IF(H37&gt;0,H37/#REF!,0)</f>
        <v>0</v>
      </c>
    </row>
    <row r="38" spans="1:11" ht="36" x14ac:dyDescent="0.25">
      <c r="A38" s="33" t="s">
        <v>111</v>
      </c>
      <c r="B38" s="39" t="s">
        <v>71</v>
      </c>
      <c r="C38" s="17">
        <v>3113934</v>
      </c>
      <c r="D38" s="53">
        <v>54464263.640000001</v>
      </c>
      <c r="E38" s="17">
        <v>775275</v>
      </c>
      <c r="F38" s="58">
        <v>0</v>
      </c>
      <c r="G38" s="18">
        <v>755205</v>
      </c>
      <c r="H38" s="58">
        <v>0</v>
      </c>
      <c r="I38" s="15">
        <f>IF(G38&gt;0,G38/C38,0)</f>
        <v>0.24252440803176947</v>
      </c>
      <c r="J38" s="16">
        <f>IF(H38&gt;0,H38/#REF!,0)</f>
        <v>0</v>
      </c>
    </row>
    <row r="39" spans="1:11" ht="15.75" x14ac:dyDescent="0.25">
      <c r="A39" s="79" t="s">
        <v>27</v>
      </c>
      <c r="B39" s="80"/>
      <c r="C39" s="80"/>
      <c r="D39" s="80"/>
      <c r="E39" s="80"/>
      <c r="F39" s="80"/>
      <c r="G39" s="80"/>
      <c r="H39" s="80"/>
      <c r="I39" s="80"/>
      <c r="J39" s="81"/>
    </row>
    <row r="40" spans="1:11" ht="15.75" x14ac:dyDescent="0.25">
      <c r="A40" s="82" t="s">
        <v>28</v>
      </c>
      <c r="B40" s="83"/>
      <c r="C40" s="83"/>
      <c r="D40" s="83"/>
      <c r="E40" s="83"/>
      <c r="F40" s="83"/>
      <c r="G40" s="83"/>
      <c r="H40" s="83"/>
      <c r="I40" s="83"/>
      <c r="J40" s="84"/>
      <c r="K40" s="1"/>
    </row>
    <row r="41" spans="1:11" ht="30" customHeight="1" x14ac:dyDescent="0.25">
      <c r="A41" s="19" t="s">
        <v>29</v>
      </c>
      <c r="B41" s="85" t="s">
        <v>194</v>
      </c>
      <c r="C41" s="85"/>
      <c r="D41" s="85"/>
      <c r="E41" s="85"/>
      <c r="F41" s="85"/>
      <c r="G41" s="85"/>
      <c r="H41" s="85"/>
      <c r="I41" s="85"/>
      <c r="J41" s="86"/>
    </row>
    <row r="42" spans="1:11" ht="85.5" customHeight="1" x14ac:dyDescent="0.25">
      <c r="A42" s="19" t="s">
        <v>30</v>
      </c>
      <c r="B42" s="85" t="s">
        <v>73</v>
      </c>
      <c r="C42" s="85"/>
      <c r="D42" s="85"/>
      <c r="E42" s="85"/>
      <c r="F42" s="85"/>
      <c r="G42" s="85"/>
      <c r="H42" s="85"/>
      <c r="I42" s="85"/>
      <c r="J42" s="86"/>
    </row>
    <row r="43" spans="1:11" ht="81.75" customHeight="1" x14ac:dyDescent="0.25">
      <c r="A43" s="19" t="s">
        <v>31</v>
      </c>
      <c r="B43" s="85" t="s">
        <v>195</v>
      </c>
      <c r="C43" s="85"/>
      <c r="D43" s="85"/>
      <c r="E43" s="85"/>
      <c r="F43" s="85"/>
      <c r="G43" s="85"/>
      <c r="H43" s="85"/>
      <c r="I43" s="85"/>
      <c r="J43" s="86"/>
    </row>
    <row r="44" spans="1:11" ht="58.5" customHeight="1" x14ac:dyDescent="0.25">
      <c r="A44" s="19" t="s">
        <v>32</v>
      </c>
      <c r="B44" s="118" t="s">
        <v>196</v>
      </c>
      <c r="C44" s="118"/>
      <c r="D44" s="118"/>
      <c r="E44" s="118"/>
      <c r="F44" s="118"/>
      <c r="G44" s="118"/>
      <c r="H44" s="118"/>
      <c r="I44" s="118"/>
      <c r="J44" s="119"/>
    </row>
    <row r="45" spans="1:11" ht="15.75" x14ac:dyDescent="0.25">
      <c r="A45" s="79" t="s">
        <v>33</v>
      </c>
      <c r="B45" s="80"/>
      <c r="C45" s="80"/>
      <c r="D45" s="80"/>
      <c r="E45" s="80"/>
      <c r="F45" s="80"/>
      <c r="G45" s="80"/>
      <c r="H45" s="80"/>
      <c r="I45" s="80"/>
      <c r="J45" s="81"/>
    </row>
    <row r="46" spans="1:11" ht="15.75" x14ac:dyDescent="0.25">
      <c r="A46" s="107" t="s">
        <v>34</v>
      </c>
      <c r="B46" s="108"/>
      <c r="C46" s="108"/>
      <c r="D46" s="108"/>
      <c r="E46" s="108"/>
      <c r="F46" s="108"/>
      <c r="G46" s="108"/>
      <c r="H46" s="108"/>
      <c r="I46" s="108"/>
      <c r="J46" s="109"/>
      <c r="K46" s="1"/>
    </row>
    <row r="47" spans="1:11" ht="27.75" customHeight="1" x14ac:dyDescent="0.25">
      <c r="A47" s="110" t="s">
        <v>40</v>
      </c>
      <c r="B47" s="111"/>
      <c r="C47" s="111"/>
      <c r="D47" s="111"/>
      <c r="E47" s="111"/>
      <c r="F47" s="111"/>
      <c r="G47" s="111"/>
      <c r="H47" s="111"/>
      <c r="I47" s="111"/>
      <c r="J47" s="112"/>
    </row>
    <row r="48" spans="1:11" ht="27.75" customHeight="1" x14ac:dyDescent="0.25">
      <c r="A48" s="79" t="s">
        <v>27</v>
      </c>
      <c r="B48" s="80"/>
      <c r="C48" s="80"/>
      <c r="D48" s="80"/>
      <c r="E48" s="80"/>
      <c r="F48" s="80"/>
      <c r="G48" s="80"/>
      <c r="H48" s="80"/>
      <c r="I48" s="80"/>
      <c r="J48" s="81"/>
    </row>
    <row r="49" spans="1:10" ht="27.75" customHeight="1" x14ac:dyDescent="0.25">
      <c r="A49" s="82" t="s">
        <v>28</v>
      </c>
      <c r="B49" s="83"/>
      <c r="C49" s="83"/>
      <c r="D49" s="83"/>
      <c r="E49" s="83"/>
      <c r="F49" s="83"/>
      <c r="G49" s="83"/>
      <c r="H49" s="83"/>
      <c r="I49" s="83"/>
      <c r="J49" s="84"/>
    </row>
    <row r="50" spans="1:10" ht="27.75" customHeight="1" x14ac:dyDescent="0.25">
      <c r="A50" s="19" t="s">
        <v>29</v>
      </c>
      <c r="B50" s="85" t="s">
        <v>197</v>
      </c>
      <c r="C50" s="85"/>
      <c r="D50" s="85"/>
      <c r="E50" s="85"/>
      <c r="F50" s="85"/>
      <c r="G50" s="85"/>
      <c r="H50" s="85"/>
      <c r="I50" s="85"/>
      <c r="J50" s="86"/>
    </row>
    <row r="51" spans="1:10" ht="85.5" customHeight="1" x14ac:dyDescent="0.25">
      <c r="A51" s="19" t="s">
        <v>30</v>
      </c>
      <c r="B51" s="85" t="s">
        <v>73</v>
      </c>
      <c r="C51" s="85"/>
      <c r="D51" s="85"/>
      <c r="E51" s="85"/>
      <c r="F51" s="85"/>
      <c r="G51" s="85"/>
      <c r="H51" s="85"/>
      <c r="I51" s="85"/>
      <c r="J51" s="86"/>
    </row>
    <row r="52" spans="1:10" ht="80.25" customHeight="1" x14ac:dyDescent="0.25">
      <c r="A52" s="19" t="s">
        <v>31</v>
      </c>
      <c r="B52" s="85" t="s">
        <v>198</v>
      </c>
      <c r="C52" s="85"/>
      <c r="D52" s="85"/>
      <c r="E52" s="85"/>
      <c r="F52" s="85"/>
      <c r="G52" s="85"/>
      <c r="H52" s="85"/>
      <c r="I52" s="85"/>
      <c r="J52" s="86"/>
    </row>
    <row r="53" spans="1:10" ht="54.75" customHeight="1" x14ac:dyDescent="0.25">
      <c r="A53" s="19" t="s">
        <v>32</v>
      </c>
      <c r="B53" s="85" t="s">
        <v>196</v>
      </c>
      <c r="C53" s="85"/>
      <c r="D53" s="85"/>
      <c r="E53" s="85"/>
      <c r="F53" s="85"/>
      <c r="G53" s="85"/>
      <c r="H53" s="85"/>
      <c r="I53" s="85"/>
      <c r="J53" s="86"/>
    </row>
    <row r="54" spans="1:10" ht="27.75" customHeight="1" x14ac:dyDescent="0.25">
      <c r="A54" s="79" t="s">
        <v>33</v>
      </c>
      <c r="B54" s="80"/>
      <c r="C54" s="80"/>
      <c r="D54" s="80"/>
      <c r="E54" s="80"/>
      <c r="F54" s="80"/>
      <c r="G54" s="80"/>
      <c r="H54" s="80"/>
      <c r="I54" s="80"/>
      <c r="J54" s="81"/>
    </row>
    <row r="55" spans="1:10" ht="27.75" customHeight="1" x14ac:dyDescent="0.25">
      <c r="A55" s="107" t="s">
        <v>34</v>
      </c>
      <c r="B55" s="108"/>
      <c r="C55" s="108"/>
      <c r="D55" s="108"/>
      <c r="E55" s="108"/>
      <c r="F55" s="108"/>
      <c r="G55" s="108"/>
      <c r="H55" s="108"/>
      <c r="I55" s="108"/>
      <c r="J55" s="109"/>
    </row>
    <row r="56" spans="1:10" ht="27.75" customHeight="1" x14ac:dyDescent="0.25">
      <c r="A56" s="110" t="s">
        <v>40</v>
      </c>
      <c r="B56" s="111"/>
      <c r="C56" s="111"/>
      <c r="D56" s="111"/>
      <c r="E56" s="111"/>
      <c r="F56" s="111"/>
      <c r="G56" s="111"/>
      <c r="H56" s="111"/>
      <c r="I56" s="111"/>
      <c r="J56" s="112"/>
    </row>
    <row r="57" spans="1:10" ht="27.75" customHeight="1" x14ac:dyDescent="0.25">
      <c r="A57" s="79" t="s">
        <v>27</v>
      </c>
      <c r="B57" s="80"/>
      <c r="C57" s="80"/>
      <c r="D57" s="80"/>
      <c r="E57" s="80"/>
      <c r="F57" s="80"/>
      <c r="G57" s="80"/>
      <c r="H57" s="80"/>
      <c r="I57" s="80"/>
      <c r="J57" s="81"/>
    </row>
    <row r="58" spans="1:10" ht="27.75" customHeight="1" x14ac:dyDescent="0.25">
      <c r="A58" s="82" t="s">
        <v>28</v>
      </c>
      <c r="B58" s="83"/>
      <c r="C58" s="83"/>
      <c r="D58" s="83"/>
      <c r="E58" s="83"/>
      <c r="F58" s="83"/>
      <c r="G58" s="83"/>
      <c r="H58" s="83"/>
      <c r="I58" s="83"/>
      <c r="J58" s="84"/>
    </row>
    <row r="59" spans="1:10" ht="27.75" customHeight="1" x14ac:dyDescent="0.25">
      <c r="A59" s="19" t="s">
        <v>29</v>
      </c>
      <c r="B59" s="85" t="s">
        <v>189</v>
      </c>
      <c r="C59" s="85"/>
      <c r="D59" s="85"/>
      <c r="E59" s="85"/>
      <c r="F59" s="85"/>
      <c r="G59" s="85"/>
      <c r="H59" s="85"/>
      <c r="I59" s="85"/>
      <c r="J59" s="86"/>
    </row>
    <row r="60" spans="1:10" ht="85.5" customHeight="1" x14ac:dyDescent="0.25">
      <c r="A60" s="19" t="s">
        <v>30</v>
      </c>
      <c r="B60" s="85" t="s">
        <v>73</v>
      </c>
      <c r="C60" s="85"/>
      <c r="D60" s="85"/>
      <c r="E60" s="85"/>
      <c r="F60" s="85"/>
      <c r="G60" s="85"/>
      <c r="H60" s="85"/>
      <c r="I60" s="85"/>
      <c r="J60" s="86"/>
    </row>
    <row r="61" spans="1:10" ht="79.5" customHeight="1" x14ac:dyDescent="0.25">
      <c r="A61" s="19" t="s">
        <v>31</v>
      </c>
      <c r="B61" s="85" t="s">
        <v>199</v>
      </c>
      <c r="C61" s="85"/>
      <c r="D61" s="85"/>
      <c r="E61" s="85"/>
      <c r="F61" s="85"/>
      <c r="G61" s="85"/>
      <c r="H61" s="85"/>
      <c r="I61" s="85"/>
      <c r="J61" s="86"/>
    </row>
    <row r="62" spans="1:10" ht="116.25" customHeight="1" x14ac:dyDescent="0.25">
      <c r="A62" s="19" t="s">
        <v>32</v>
      </c>
      <c r="B62" s="118" t="s">
        <v>139</v>
      </c>
      <c r="C62" s="118"/>
      <c r="D62" s="118"/>
      <c r="E62" s="118"/>
      <c r="F62" s="118"/>
      <c r="G62" s="118"/>
      <c r="H62" s="118"/>
      <c r="I62" s="118"/>
      <c r="J62" s="119"/>
    </row>
    <row r="63" spans="1:10" ht="27.75" customHeight="1" x14ac:dyDescent="0.25">
      <c r="A63" s="79" t="s">
        <v>33</v>
      </c>
      <c r="B63" s="80"/>
      <c r="C63" s="80"/>
      <c r="D63" s="80"/>
      <c r="E63" s="80"/>
      <c r="F63" s="80"/>
      <c r="G63" s="80"/>
      <c r="H63" s="80"/>
      <c r="I63" s="80"/>
      <c r="J63" s="81"/>
    </row>
    <row r="64" spans="1:10" ht="27.75" customHeight="1" x14ac:dyDescent="0.25">
      <c r="A64" s="107" t="s">
        <v>34</v>
      </c>
      <c r="B64" s="108"/>
      <c r="C64" s="108"/>
      <c r="D64" s="108"/>
      <c r="E64" s="108"/>
      <c r="F64" s="108"/>
      <c r="G64" s="108"/>
      <c r="H64" s="108"/>
      <c r="I64" s="108"/>
      <c r="J64" s="109"/>
    </row>
    <row r="65" spans="1:10" ht="27.75" customHeight="1" x14ac:dyDescent="0.25">
      <c r="A65" s="110" t="s">
        <v>40</v>
      </c>
      <c r="B65" s="111"/>
      <c r="C65" s="111"/>
      <c r="D65" s="111"/>
      <c r="E65" s="111"/>
      <c r="F65" s="111"/>
      <c r="G65" s="111"/>
      <c r="H65" s="111"/>
      <c r="I65" s="111"/>
      <c r="J65" s="112"/>
    </row>
    <row r="66" spans="1:10" ht="27.75" customHeight="1" x14ac:dyDescent="0.25">
      <c r="A66" s="79" t="s">
        <v>27</v>
      </c>
      <c r="B66" s="80"/>
      <c r="C66" s="80"/>
      <c r="D66" s="80"/>
      <c r="E66" s="80"/>
      <c r="F66" s="80"/>
      <c r="G66" s="80"/>
      <c r="H66" s="80"/>
      <c r="I66" s="80"/>
      <c r="J66" s="81"/>
    </row>
    <row r="67" spans="1:10" ht="27.75" customHeight="1" x14ac:dyDescent="0.25">
      <c r="A67" s="82" t="s">
        <v>28</v>
      </c>
      <c r="B67" s="83"/>
      <c r="C67" s="83"/>
      <c r="D67" s="83"/>
      <c r="E67" s="83"/>
      <c r="F67" s="83"/>
      <c r="G67" s="83"/>
      <c r="H67" s="83"/>
      <c r="I67" s="83"/>
      <c r="J67" s="84"/>
    </row>
    <row r="68" spans="1:10" ht="27.75" customHeight="1" x14ac:dyDescent="0.25">
      <c r="A68" s="19" t="s">
        <v>29</v>
      </c>
      <c r="B68" s="85" t="s">
        <v>190</v>
      </c>
      <c r="C68" s="85"/>
      <c r="D68" s="85"/>
      <c r="E68" s="85"/>
      <c r="F68" s="85"/>
      <c r="G68" s="85"/>
      <c r="H68" s="85"/>
      <c r="I68" s="85"/>
      <c r="J68" s="86"/>
    </row>
    <row r="69" spans="1:10" ht="91.5" customHeight="1" x14ac:dyDescent="0.25">
      <c r="A69" s="19" t="s">
        <v>30</v>
      </c>
      <c r="B69" s="85" t="s">
        <v>73</v>
      </c>
      <c r="C69" s="85"/>
      <c r="D69" s="85"/>
      <c r="E69" s="85"/>
      <c r="F69" s="85"/>
      <c r="G69" s="85"/>
      <c r="H69" s="85"/>
      <c r="I69" s="85"/>
      <c r="J69" s="86"/>
    </row>
    <row r="70" spans="1:10" ht="79.5" customHeight="1" x14ac:dyDescent="0.25">
      <c r="A70" s="19" t="s">
        <v>31</v>
      </c>
      <c r="B70" s="85" t="s">
        <v>200</v>
      </c>
      <c r="C70" s="85"/>
      <c r="D70" s="85"/>
      <c r="E70" s="85"/>
      <c r="F70" s="85"/>
      <c r="G70" s="85"/>
      <c r="H70" s="85"/>
      <c r="I70" s="85"/>
      <c r="J70" s="86"/>
    </row>
    <row r="71" spans="1:10" ht="86.25" customHeight="1" x14ac:dyDescent="0.25">
      <c r="A71" s="19" t="s">
        <v>32</v>
      </c>
      <c r="B71" s="85" t="s">
        <v>140</v>
      </c>
      <c r="C71" s="85"/>
      <c r="D71" s="85"/>
      <c r="E71" s="85"/>
      <c r="F71" s="85"/>
      <c r="G71" s="85"/>
      <c r="H71" s="85"/>
      <c r="I71" s="85"/>
      <c r="J71" s="86"/>
    </row>
    <row r="72" spans="1:10" ht="27.75" customHeight="1" x14ac:dyDescent="0.25">
      <c r="A72" s="79" t="s">
        <v>33</v>
      </c>
      <c r="B72" s="80"/>
      <c r="C72" s="80"/>
      <c r="D72" s="80"/>
      <c r="E72" s="80"/>
      <c r="F72" s="80"/>
      <c r="G72" s="80"/>
      <c r="H72" s="80"/>
      <c r="I72" s="80"/>
      <c r="J72" s="81"/>
    </row>
    <row r="73" spans="1:10" ht="27.75" customHeight="1" x14ac:dyDescent="0.25">
      <c r="A73" s="107" t="s">
        <v>34</v>
      </c>
      <c r="B73" s="108"/>
      <c r="C73" s="108"/>
      <c r="D73" s="108"/>
      <c r="E73" s="108"/>
      <c r="F73" s="108"/>
      <c r="G73" s="108"/>
      <c r="H73" s="108"/>
      <c r="I73" s="108"/>
      <c r="J73" s="109"/>
    </row>
    <row r="74" spans="1:10" ht="27.75" customHeight="1" x14ac:dyDescent="0.25">
      <c r="A74" s="110" t="s">
        <v>40</v>
      </c>
      <c r="B74" s="111"/>
      <c r="C74" s="111"/>
      <c r="D74" s="111"/>
      <c r="E74" s="111"/>
      <c r="F74" s="111"/>
      <c r="G74" s="111"/>
      <c r="H74" s="111"/>
      <c r="I74" s="111"/>
      <c r="J74" s="112"/>
    </row>
    <row r="75" spans="1:10" ht="27.75" customHeight="1" x14ac:dyDescent="0.25">
      <c r="A75" s="79" t="s">
        <v>27</v>
      </c>
      <c r="B75" s="80"/>
      <c r="C75" s="80"/>
      <c r="D75" s="80"/>
      <c r="E75" s="80"/>
      <c r="F75" s="80"/>
      <c r="G75" s="80"/>
      <c r="H75" s="80"/>
      <c r="I75" s="80"/>
      <c r="J75" s="81"/>
    </row>
    <row r="76" spans="1:10" ht="27.75" customHeight="1" x14ac:dyDescent="0.25">
      <c r="A76" s="82" t="s">
        <v>28</v>
      </c>
      <c r="B76" s="83"/>
      <c r="C76" s="83"/>
      <c r="D76" s="83"/>
      <c r="E76" s="83"/>
      <c r="F76" s="83"/>
      <c r="G76" s="83"/>
      <c r="H76" s="83"/>
      <c r="I76" s="83"/>
      <c r="J76" s="84"/>
    </row>
    <row r="77" spans="1:10" ht="27.75" customHeight="1" x14ac:dyDescent="0.25">
      <c r="A77" s="19" t="s">
        <v>29</v>
      </c>
      <c r="B77" s="85" t="s">
        <v>191</v>
      </c>
      <c r="C77" s="85"/>
      <c r="D77" s="85"/>
      <c r="E77" s="85"/>
      <c r="F77" s="85"/>
      <c r="G77" s="85"/>
      <c r="H77" s="85"/>
      <c r="I77" s="85"/>
      <c r="J77" s="86"/>
    </row>
    <row r="78" spans="1:10" ht="84" customHeight="1" x14ac:dyDescent="0.25">
      <c r="A78" s="19" t="s">
        <v>30</v>
      </c>
      <c r="B78" s="85" t="s">
        <v>73</v>
      </c>
      <c r="C78" s="85"/>
      <c r="D78" s="85"/>
      <c r="E78" s="85"/>
      <c r="F78" s="85"/>
      <c r="G78" s="85"/>
      <c r="H78" s="85"/>
      <c r="I78" s="85"/>
      <c r="J78" s="86"/>
    </row>
    <row r="79" spans="1:10" ht="79.5" customHeight="1" x14ac:dyDescent="0.25">
      <c r="A79" s="19" t="s">
        <v>31</v>
      </c>
      <c r="B79" s="85" t="s">
        <v>201</v>
      </c>
      <c r="C79" s="85"/>
      <c r="D79" s="85"/>
      <c r="E79" s="85"/>
      <c r="F79" s="85"/>
      <c r="G79" s="85"/>
      <c r="H79" s="85"/>
      <c r="I79" s="85"/>
      <c r="J79" s="86"/>
    </row>
    <row r="80" spans="1:10" ht="62.25" customHeight="1" x14ac:dyDescent="0.25">
      <c r="A80" s="19" t="s">
        <v>32</v>
      </c>
      <c r="B80" s="85" t="s">
        <v>196</v>
      </c>
      <c r="C80" s="85"/>
      <c r="D80" s="85"/>
      <c r="E80" s="85"/>
      <c r="F80" s="85"/>
      <c r="G80" s="85"/>
      <c r="H80" s="85"/>
      <c r="I80" s="85"/>
      <c r="J80" s="86"/>
    </row>
    <row r="81" spans="1:10" ht="27.75" customHeight="1" x14ac:dyDescent="0.25">
      <c r="A81" s="79" t="s">
        <v>33</v>
      </c>
      <c r="B81" s="80"/>
      <c r="C81" s="80"/>
      <c r="D81" s="80"/>
      <c r="E81" s="80"/>
      <c r="F81" s="80"/>
      <c r="G81" s="80"/>
      <c r="H81" s="80"/>
      <c r="I81" s="80"/>
      <c r="J81" s="81"/>
    </row>
    <row r="82" spans="1:10" ht="27.75" customHeight="1" x14ac:dyDescent="0.25">
      <c r="A82" s="107" t="s">
        <v>34</v>
      </c>
      <c r="B82" s="108"/>
      <c r="C82" s="108"/>
      <c r="D82" s="108"/>
      <c r="E82" s="108"/>
      <c r="F82" s="108"/>
      <c r="G82" s="108"/>
      <c r="H82" s="108"/>
      <c r="I82" s="108"/>
      <c r="J82" s="109"/>
    </row>
    <row r="83" spans="1:10" ht="27.75" customHeight="1" x14ac:dyDescent="0.25">
      <c r="A83" s="110" t="s">
        <v>40</v>
      </c>
      <c r="B83" s="111"/>
      <c r="C83" s="111"/>
      <c r="D83" s="111"/>
      <c r="E83" s="111"/>
      <c r="F83" s="111"/>
      <c r="G83" s="111"/>
      <c r="H83" s="111"/>
      <c r="I83" s="111"/>
      <c r="J83" s="112"/>
    </row>
    <row r="84" spans="1:10" ht="27.75" customHeight="1" x14ac:dyDescent="0.25">
      <c r="A84" s="79" t="s">
        <v>27</v>
      </c>
      <c r="B84" s="80"/>
      <c r="C84" s="80"/>
      <c r="D84" s="80"/>
      <c r="E84" s="80"/>
      <c r="F84" s="80"/>
      <c r="G84" s="80"/>
      <c r="H84" s="80"/>
      <c r="I84" s="80"/>
      <c r="J84" s="81"/>
    </row>
    <row r="85" spans="1:10" ht="27.75" customHeight="1" x14ac:dyDescent="0.25">
      <c r="A85" s="82" t="s">
        <v>28</v>
      </c>
      <c r="B85" s="83"/>
      <c r="C85" s="83"/>
      <c r="D85" s="83"/>
      <c r="E85" s="83"/>
      <c r="F85" s="83"/>
      <c r="G85" s="83"/>
      <c r="H85" s="83"/>
      <c r="I85" s="83"/>
      <c r="J85" s="84"/>
    </row>
    <row r="86" spans="1:10" ht="27.75" customHeight="1" x14ac:dyDescent="0.25">
      <c r="A86" s="19" t="s">
        <v>29</v>
      </c>
      <c r="B86" s="85" t="s">
        <v>192</v>
      </c>
      <c r="C86" s="85"/>
      <c r="D86" s="85"/>
      <c r="E86" s="85"/>
      <c r="F86" s="85"/>
      <c r="G86" s="85"/>
      <c r="H86" s="85"/>
      <c r="I86" s="85"/>
      <c r="J86" s="86"/>
    </row>
    <row r="87" spans="1:10" ht="78" customHeight="1" x14ac:dyDescent="0.25">
      <c r="A87" s="19" t="s">
        <v>30</v>
      </c>
      <c r="B87" s="85" t="s">
        <v>73</v>
      </c>
      <c r="C87" s="85"/>
      <c r="D87" s="85"/>
      <c r="E87" s="85"/>
      <c r="F87" s="85"/>
      <c r="G87" s="85"/>
      <c r="H87" s="85"/>
      <c r="I87" s="85"/>
      <c r="J87" s="86"/>
    </row>
    <row r="88" spans="1:10" ht="84" customHeight="1" x14ac:dyDescent="0.25">
      <c r="A88" s="19" t="s">
        <v>31</v>
      </c>
      <c r="B88" s="85" t="s">
        <v>202</v>
      </c>
      <c r="C88" s="85"/>
      <c r="D88" s="85"/>
      <c r="E88" s="85"/>
      <c r="F88" s="85"/>
      <c r="G88" s="85"/>
      <c r="H88" s="85"/>
      <c r="I88" s="85"/>
      <c r="J88" s="86"/>
    </row>
    <row r="89" spans="1:10" ht="78" customHeight="1" x14ac:dyDescent="0.25">
      <c r="A89" s="19" t="s">
        <v>32</v>
      </c>
      <c r="B89" s="85" t="s">
        <v>141</v>
      </c>
      <c r="C89" s="85"/>
      <c r="D89" s="85"/>
      <c r="E89" s="85"/>
      <c r="F89" s="85"/>
      <c r="G89" s="85"/>
      <c r="H89" s="85"/>
      <c r="I89" s="85"/>
      <c r="J89" s="86"/>
    </row>
    <row r="90" spans="1:10" ht="27.75" customHeight="1" x14ac:dyDescent="0.25">
      <c r="A90" s="79" t="s">
        <v>33</v>
      </c>
      <c r="B90" s="80"/>
      <c r="C90" s="80"/>
      <c r="D90" s="80"/>
      <c r="E90" s="80"/>
      <c r="F90" s="80"/>
      <c r="G90" s="80"/>
      <c r="H90" s="80"/>
      <c r="I90" s="80"/>
      <c r="J90" s="81"/>
    </row>
    <row r="91" spans="1:10" ht="27.75" customHeight="1" x14ac:dyDescent="0.25">
      <c r="A91" s="107" t="s">
        <v>34</v>
      </c>
      <c r="B91" s="108"/>
      <c r="C91" s="108"/>
      <c r="D91" s="108"/>
      <c r="E91" s="108"/>
      <c r="F91" s="108"/>
      <c r="G91" s="108"/>
      <c r="H91" s="108"/>
      <c r="I91" s="108"/>
      <c r="J91" s="109"/>
    </row>
    <row r="92" spans="1:10" ht="27.75" customHeight="1" x14ac:dyDescent="0.25">
      <c r="A92" s="110" t="s">
        <v>40</v>
      </c>
      <c r="B92" s="111"/>
      <c r="C92" s="111"/>
      <c r="D92" s="111"/>
      <c r="E92" s="111"/>
      <c r="F92" s="111"/>
      <c r="G92" s="111"/>
      <c r="H92" s="111"/>
      <c r="I92" s="111"/>
      <c r="J92" s="112"/>
    </row>
    <row r="93" spans="1:10" ht="27.75" customHeight="1" x14ac:dyDescent="0.25">
      <c r="A93" s="79" t="s">
        <v>27</v>
      </c>
      <c r="B93" s="80"/>
      <c r="C93" s="80"/>
      <c r="D93" s="80"/>
      <c r="E93" s="80"/>
      <c r="F93" s="80"/>
      <c r="G93" s="80"/>
      <c r="H93" s="80"/>
      <c r="I93" s="80"/>
      <c r="J93" s="81"/>
    </row>
    <row r="94" spans="1:10" ht="27.75" customHeight="1" x14ac:dyDescent="0.25">
      <c r="A94" s="82" t="s">
        <v>28</v>
      </c>
      <c r="B94" s="83"/>
      <c r="C94" s="83"/>
      <c r="D94" s="83"/>
      <c r="E94" s="83"/>
      <c r="F94" s="83"/>
      <c r="G94" s="83"/>
      <c r="H94" s="83"/>
      <c r="I94" s="83"/>
      <c r="J94" s="84"/>
    </row>
    <row r="95" spans="1:10" ht="27.75" customHeight="1" x14ac:dyDescent="0.25">
      <c r="A95" s="19" t="s">
        <v>29</v>
      </c>
      <c r="B95" s="85" t="s">
        <v>109</v>
      </c>
      <c r="C95" s="85"/>
      <c r="D95" s="85"/>
      <c r="E95" s="85"/>
      <c r="F95" s="85"/>
      <c r="G95" s="85"/>
      <c r="H95" s="85"/>
      <c r="I95" s="85"/>
      <c r="J95" s="86"/>
    </row>
    <row r="96" spans="1:10" ht="83.25" customHeight="1" x14ac:dyDescent="0.25">
      <c r="A96" s="19" t="s">
        <v>30</v>
      </c>
      <c r="B96" s="85" t="s">
        <v>73</v>
      </c>
      <c r="C96" s="85"/>
      <c r="D96" s="85"/>
      <c r="E96" s="85"/>
      <c r="F96" s="85"/>
      <c r="G96" s="85"/>
      <c r="H96" s="85"/>
      <c r="I96" s="85"/>
      <c r="J96" s="86"/>
    </row>
    <row r="97" spans="1:10" ht="84" customHeight="1" x14ac:dyDescent="0.25">
      <c r="A97" s="19" t="s">
        <v>31</v>
      </c>
      <c r="B97" s="85" t="s">
        <v>203</v>
      </c>
      <c r="C97" s="85"/>
      <c r="D97" s="85"/>
      <c r="E97" s="85"/>
      <c r="F97" s="85"/>
      <c r="G97" s="85"/>
      <c r="H97" s="85"/>
      <c r="I97" s="85"/>
      <c r="J97" s="86"/>
    </row>
    <row r="98" spans="1:10" ht="99.75" customHeight="1" x14ac:dyDescent="0.25">
      <c r="A98" s="19" t="s">
        <v>32</v>
      </c>
      <c r="B98" s="85" t="s">
        <v>142</v>
      </c>
      <c r="C98" s="85"/>
      <c r="D98" s="85"/>
      <c r="E98" s="85"/>
      <c r="F98" s="85"/>
      <c r="G98" s="85"/>
      <c r="H98" s="85"/>
      <c r="I98" s="85"/>
      <c r="J98" s="86"/>
    </row>
    <row r="99" spans="1:10" ht="27.75" customHeight="1" x14ac:dyDescent="0.25">
      <c r="A99" s="79" t="s">
        <v>33</v>
      </c>
      <c r="B99" s="80"/>
      <c r="C99" s="80"/>
      <c r="D99" s="80"/>
      <c r="E99" s="80"/>
      <c r="F99" s="80"/>
      <c r="G99" s="80"/>
      <c r="H99" s="80"/>
      <c r="I99" s="80"/>
      <c r="J99" s="81"/>
    </row>
    <row r="100" spans="1:10" ht="27.75" customHeight="1" x14ac:dyDescent="0.25">
      <c r="A100" s="107" t="s">
        <v>34</v>
      </c>
      <c r="B100" s="108"/>
      <c r="C100" s="108"/>
      <c r="D100" s="108"/>
      <c r="E100" s="108"/>
      <c r="F100" s="108"/>
      <c r="G100" s="108"/>
      <c r="H100" s="108"/>
      <c r="I100" s="108"/>
      <c r="J100" s="109"/>
    </row>
    <row r="101" spans="1:10" ht="27.75" customHeight="1" x14ac:dyDescent="0.25">
      <c r="A101" s="110" t="s">
        <v>40</v>
      </c>
      <c r="B101" s="111"/>
      <c r="C101" s="111"/>
      <c r="D101" s="111"/>
      <c r="E101" s="111"/>
      <c r="F101" s="111"/>
      <c r="G101" s="111"/>
      <c r="H101" s="111"/>
      <c r="I101" s="111"/>
      <c r="J101" s="112"/>
    </row>
    <row r="102" spans="1:10" ht="27.75" customHeight="1" x14ac:dyDescent="0.25">
      <c r="A102" s="79" t="s">
        <v>27</v>
      </c>
      <c r="B102" s="80"/>
      <c r="C102" s="80"/>
      <c r="D102" s="80"/>
      <c r="E102" s="80"/>
      <c r="F102" s="80"/>
      <c r="G102" s="80"/>
      <c r="H102" s="80"/>
      <c r="I102" s="80"/>
      <c r="J102" s="81"/>
    </row>
    <row r="103" spans="1:10" ht="27.75" customHeight="1" x14ac:dyDescent="0.25">
      <c r="A103" s="82" t="s">
        <v>28</v>
      </c>
      <c r="B103" s="83"/>
      <c r="C103" s="83"/>
      <c r="D103" s="83"/>
      <c r="E103" s="83"/>
      <c r="F103" s="83"/>
      <c r="G103" s="83"/>
      <c r="H103" s="83"/>
      <c r="I103" s="83"/>
      <c r="J103" s="84"/>
    </row>
    <row r="104" spans="1:10" ht="27.75" customHeight="1" x14ac:dyDescent="0.25">
      <c r="A104" s="19" t="s">
        <v>29</v>
      </c>
      <c r="B104" s="85" t="s">
        <v>193</v>
      </c>
      <c r="C104" s="85"/>
      <c r="D104" s="85"/>
      <c r="E104" s="85"/>
      <c r="F104" s="85"/>
      <c r="G104" s="85"/>
      <c r="H104" s="85"/>
      <c r="I104" s="85"/>
      <c r="J104" s="86"/>
    </row>
    <row r="105" spans="1:10" ht="81.75" customHeight="1" x14ac:dyDescent="0.25">
      <c r="A105" s="19" t="s">
        <v>30</v>
      </c>
      <c r="B105" s="85" t="s">
        <v>73</v>
      </c>
      <c r="C105" s="85"/>
      <c r="D105" s="85"/>
      <c r="E105" s="85"/>
      <c r="F105" s="85"/>
      <c r="G105" s="85"/>
      <c r="H105" s="85"/>
      <c r="I105" s="85"/>
      <c r="J105" s="86"/>
    </row>
    <row r="106" spans="1:10" ht="86.25" customHeight="1" x14ac:dyDescent="0.25">
      <c r="A106" s="19" t="s">
        <v>31</v>
      </c>
      <c r="B106" s="85" t="s">
        <v>204</v>
      </c>
      <c r="C106" s="85"/>
      <c r="D106" s="85"/>
      <c r="E106" s="85"/>
      <c r="F106" s="85"/>
      <c r="G106" s="85"/>
      <c r="H106" s="85"/>
      <c r="I106" s="85"/>
      <c r="J106" s="86"/>
    </row>
    <row r="107" spans="1:10" ht="117.75" customHeight="1" x14ac:dyDescent="0.25">
      <c r="A107" s="19" t="s">
        <v>32</v>
      </c>
      <c r="B107" s="85" t="s">
        <v>143</v>
      </c>
      <c r="C107" s="85"/>
      <c r="D107" s="85"/>
      <c r="E107" s="85"/>
      <c r="F107" s="85"/>
      <c r="G107" s="85"/>
      <c r="H107" s="85"/>
      <c r="I107" s="85"/>
      <c r="J107" s="86"/>
    </row>
    <row r="108" spans="1:10" ht="27.75" customHeight="1" x14ac:dyDescent="0.25">
      <c r="A108" s="79" t="s">
        <v>33</v>
      </c>
      <c r="B108" s="80"/>
      <c r="C108" s="80"/>
      <c r="D108" s="80"/>
      <c r="E108" s="80"/>
      <c r="F108" s="80"/>
      <c r="G108" s="80"/>
      <c r="H108" s="80"/>
      <c r="I108" s="80"/>
      <c r="J108" s="81"/>
    </row>
    <row r="109" spans="1:10" ht="27.75" customHeight="1" x14ac:dyDescent="0.25">
      <c r="A109" s="107" t="s">
        <v>34</v>
      </c>
      <c r="B109" s="108"/>
      <c r="C109" s="108"/>
      <c r="D109" s="108"/>
      <c r="E109" s="108"/>
      <c r="F109" s="108"/>
      <c r="G109" s="108"/>
      <c r="H109" s="108"/>
      <c r="I109" s="108"/>
      <c r="J109" s="109"/>
    </row>
    <row r="110" spans="1:10" ht="27.75" customHeight="1" x14ac:dyDescent="0.25">
      <c r="A110" s="110" t="s">
        <v>40</v>
      </c>
      <c r="B110" s="111"/>
      <c r="C110" s="111"/>
      <c r="D110" s="111"/>
      <c r="E110" s="111"/>
      <c r="F110" s="111"/>
      <c r="G110" s="111"/>
      <c r="H110" s="111"/>
      <c r="I110" s="111"/>
      <c r="J110" s="112"/>
    </row>
    <row r="111" spans="1:10" ht="27.75" customHeight="1" x14ac:dyDescent="0.25">
      <c r="A111" s="79" t="s">
        <v>27</v>
      </c>
      <c r="B111" s="80"/>
      <c r="C111" s="80"/>
      <c r="D111" s="80"/>
      <c r="E111" s="80"/>
      <c r="F111" s="80"/>
      <c r="G111" s="80"/>
      <c r="H111" s="80"/>
      <c r="I111" s="80"/>
      <c r="J111" s="81"/>
    </row>
    <row r="112" spans="1:10" ht="27.75" customHeight="1" x14ac:dyDescent="0.25">
      <c r="A112" s="82" t="s">
        <v>28</v>
      </c>
      <c r="B112" s="83"/>
      <c r="C112" s="83"/>
      <c r="D112" s="83"/>
      <c r="E112" s="83"/>
      <c r="F112" s="83"/>
      <c r="G112" s="83"/>
      <c r="H112" s="83"/>
      <c r="I112" s="83"/>
      <c r="J112" s="84"/>
    </row>
    <row r="113" spans="1:10" ht="27.75" customHeight="1" x14ac:dyDescent="0.25">
      <c r="A113" s="19" t="s">
        <v>29</v>
      </c>
      <c r="B113" s="85" t="s">
        <v>110</v>
      </c>
      <c r="C113" s="85"/>
      <c r="D113" s="85"/>
      <c r="E113" s="85"/>
      <c r="F113" s="85"/>
      <c r="G113" s="85"/>
      <c r="H113" s="85"/>
      <c r="I113" s="85"/>
      <c r="J113" s="86"/>
    </row>
    <row r="114" spans="1:10" ht="82.5" customHeight="1" x14ac:dyDescent="0.25">
      <c r="A114" s="19" t="s">
        <v>30</v>
      </c>
      <c r="B114" s="85" t="s">
        <v>73</v>
      </c>
      <c r="C114" s="85"/>
      <c r="D114" s="85"/>
      <c r="E114" s="85"/>
      <c r="F114" s="85"/>
      <c r="G114" s="85"/>
      <c r="H114" s="85"/>
      <c r="I114" s="85"/>
      <c r="J114" s="86"/>
    </row>
    <row r="115" spans="1:10" ht="85.5" customHeight="1" x14ac:dyDescent="0.25">
      <c r="A115" s="19" t="s">
        <v>31</v>
      </c>
      <c r="B115" s="85" t="s">
        <v>205</v>
      </c>
      <c r="C115" s="85"/>
      <c r="D115" s="85"/>
      <c r="E115" s="85"/>
      <c r="F115" s="85"/>
      <c r="G115" s="85"/>
      <c r="H115" s="85"/>
      <c r="I115" s="85"/>
      <c r="J115" s="86"/>
    </row>
    <row r="116" spans="1:10" ht="90.75" customHeight="1" x14ac:dyDescent="0.25">
      <c r="A116" s="19" t="s">
        <v>32</v>
      </c>
      <c r="B116" s="85" t="s">
        <v>144</v>
      </c>
      <c r="C116" s="85"/>
      <c r="D116" s="85"/>
      <c r="E116" s="85"/>
      <c r="F116" s="85"/>
      <c r="G116" s="85"/>
      <c r="H116" s="85"/>
      <c r="I116" s="85"/>
      <c r="J116" s="86"/>
    </row>
    <row r="117" spans="1:10" ht="27.75" customHeight="1" x14ac:dyDescent="0.25">
      <c r="A117" s="79" t="s">
        <v>33</v>
      </c>
      <c r="B117" s="80"/>
      <c r="C117" s="80"/>
      <c r="D117" s="80"/>
      <c r="E117" s="80"/>
      <c r="F117" s="80"/>
      <c r="G117" s="80"/>
      <c r="H117" s="80"/>
      <c r="I117" s="80"/>
      <c r="J117" s="81"/>
    </row>
    <row r="118" spans="1:10" ht="27.75" customHeight="1" x14ac:dyDescent="0.25">
      <c r="A118" s="107" t="s">
        <v>34</v>
      </c>
      <c r="B118" s="108"/>
      <c r="C118" s="108"/>
      <c r="D118" s="108"/>
      <c r="E118" s="108"/>
      <c r="F118" s="108"/>
      <c r="G118" s="108"/>
      <c r="H118" s="108"/>
      <c r="I118" s="108"/>
      <c r="J118" s="109"/>
    </row>
    <row r="119" spans="1:10" ht="27.75" customHeight="1" x14ac:dyDescent="0.25">
      <c r="A119" s="110" t="s">
        <v>40</v>
      </c>
      <c r="B119" s="111"/>
      <c r="C119" s="111"/>
      <c r="D119" s="111"/>
      <c r="E119" s="111"/>
      <c r="F119" s="111"/>
      <c r="G119" s="111"/>
      <c r="H119" s="111"/>
      <c r="I119" s="111"/>
      <c r="J119" s="112"/>
    </row>
    <row r="120" spans="1:10" ht="27.75" customHeight="1" x14ac:dyDescent="0.25">
      <c r="A120" s="79" t="s">
        <v>27</v>
      </c>
      <c r="B120" s="80"/>
      <c r="C120" s="80"/>
      <c r="D120" s="80"/>
      <c r="E120" s="80"/>
      <c r="F120" s="80"/>
      <c r="G120" s="80"/>
      <c r="H120" s="80"/>
      <c r="I120" s="80"/>
      <c r="J120" s="81"/>
    </row>
    <row r="121" spans="1:10" ht="27.75" customHeight="1" x14ac:dyDescent="0.25">
      <c r="A121" s="82" t="s">
        <v>28</v>
      </c>
      <c r="B121" s="83"/>
      <c r="C121" s="83"/>
      <c r="D121" s="83"/>
      <c r="E121" s="83"/>
      <c r="F121" s="83"/>
      <c r="G121" s="83"/>
      <c r="H121" s="83"/>
      <c r="I121" s="83"/>
      <c r="J121" s="84"/>
    </row>
    <row r="122" spans="1:10" ht="27.75" customHeight="1" x14ac:dyDescent="0.25">
      <c r="A122" s="19" t="s">
        <v>29</v>
      </c>
      <c r="B122" s="85" t="s">
        <v>111</v>
      </c>
      <c r="C122" s="85"/>
      <c r="D122" s="85"/>
      <c r="E122" s="85"/>
      <c r="F122" s="85"/>
      <c r="G122" s="85"/>
      <c r="H122" s="85"/>
      <c r="I122" s="85"/>
      <c r="J122" s="86"/>
    </row>
    <row r="123" spans="1:10" ht="80.25" customHeight="1" x14ac:dyDescent="0.25">
      <c r="A123" s="19" t="s">
        <v>30</v>
      </c>
      <c r="B123" s="85" t="s">
        <v>73</v>
      </c>
      <c r="C123" s="85"/>
      <c r="D123" s="85"/>
      <c r="E123" s="85"/>
      <c r="F123" s="85"/>
      <c r="G123" s="85"/>
      <c r="H123" s="85"/>
      <c r="I123" s="85"/>
      <c r="J123" s="86"/>
    </row>
    <row r="124" spans="1:10" ht="80.25" customHeight="1" x14ac:dyDescent="0.25">
      <c r="A124" s="19" t="s">
        <v>31</v>
      </c>
      <c r="B124" s="85" t="s">
        <v>206</v>
      </c>
      <c r="C124" s="85"/>
      <c r="D124" s="85"/>
      <c r="E124" s="85"/>
      <c r="F124" s="85"/>
      <c r="G124" s="85"/>
      <c r="H124" s="85"/>
      <c r="I124" s="85"/>
      <c r="J124" s="86"/>
    </row>
    <row r="125" spans="1:10" ht="55.5" customHeight="1" x14ac:dyDescent="0.25">
      <c r="A125" s="19" t="s">
        <v>32</v>
      </c>
      <c r="B125" s="85" t="s">
        <v>196</v>
      </c>
      <c r="C125" s="85"/>
      <c r="D125" s="85"/>
      <c r="E125" s="85"/>
      <c r="F125" s="85"/>
      <c r="G125" s="85"/>
      <c r="H125" s="85"/>
      <c r="I125" s="85"/>
      <c r="J125" s="86"/>
    </row>
    <row r="126" spans="1:10" ht="27.75" customHeight="1" x14ac:dyDescent="0.25">
      <c r="A126" s="79" t="s">
        <v>33</v>
      </c>
      <c r="B126" s="80"/>
      <c r="C126" s="80"/>
      <c r="D126" s="80"/>
      <c r="E126" s="80"/>
      <c r="F126" s="80"/>
      <c r="G126" s="80"/>
      <c r="H126" s="80"/>
      <c r="I126" s="80"/>
      <c r="J126" s="81"/>
    </row>
    <row r="127" spans="1:10" ht="27.75" customHeight="1" x14ac:dyDescent="0.25">
      <c r="A127" s="107" t="s">
        <v>34</v>
      </c>
      <c r="B127" s="108"/>
      <c r="C127" s="108"/>
      <c r="D127" s="108"/>
      <c r="E127" s="108"/>
      <c r="F127" s="108"/>
      <c r="G127" s="108"/>
      <c r="H127" s="108"/>
      <c r="I127" s="108"/>
      <c r="J127" s="109"/>
    </row>
    <row r="128" spans="1:10" ht="27.75" customHeight="1" x14ac:dyDescent="0.25">
      <c r="A128" s="110" t="s">
        <v>40</v>
      </c>
      <c r="B128" s="111"/>
      <c r="C128" s="111"/>
      <c r="D128" s="111"/>
      <c r="E128" s="111"/>
      <c r="F128" s="111"/>
      <c r="G128" s="111"/>
      <c r="H128" s="111"/>
      <c r="I128" s="111"/>
      <c r="J128" s="112"/>
    </row>
    <row r="129" spans="1:10" ht="9" customHeight="1" x14ac:dyDescent="0.25">
      <c r="A129" s="25"/>
      <c r="B129" s="25"/>
      <c r="C129" s="25"/>
      <c r="D129" s="25"/>
      <c r="E129" s="25"/>
      <c r="F129" s="25"/>
      <c r="G129" s="25"/>
      <c r="H129" s="25"/>
      <c r="I129" s="25"/>
      <c r="J129" s="25"/>
    </row>
    <row r="130" spans="1:10" ht="16.5" customHeight="1" x14ac:dyDescent="0.25">
      <c r="A130" s="106" t="s">
        <v>41</v>
      </c>
      <c r="B130" s="106"/>
      <c r="C130" s="106"/>
      <c r="D130" s="106"/>
      <c r="E130" s="106"/>
      <c r="F130" s="106"/>
      <c r="G130" s="106"/>
      <c r="H130" s="106"/>
      <c r="I130" s="106"/>
      <c r="J130" s="106"/>
    </row>
  </sheetData>
  <mergeCells count="129">
    <mergeCell ref="C27:D27"/>
    <mergeCell ref="G27:H27"/>
    <mergeCell ref="I27:J27"/>
    <mergeCell ref="C25:E25"/>
    <mergeCell ref="F25:H25"/>
    <mergeCell ref="E27:F27"/>
    <mergeCell ref="A45:J45"/>
    <mergeCell ref="A46:J46"/>
    <mergeCell ref="A47:J47"/>
    <mergeCell ref="A39:J39"/>
    <mergeCell ref="A40:J40"/>
    <mergeCell ref="B41:J41"/>
    <mergeCell ref="B42:J42"/>
    <mergeCell ref="B43:J43"/>
    <mergeCell ref="B44:J44"/>
    <mergeCell ref="A25:B25"/>
    <mergeCell ref="I25:J25"/>
    <mergeCell ref="A26:J26"/>
    <mergeCell ref="C16:J16"/>
    <mergeCell ref="A17:J17"/>
    <mergeCell ref="B18:J18"/>
    <mergeCell ref="B19:J19"/>
    <mergeCell ref="B20:J20"/>
    <mergeCell ref="A22:J22"/>
    <mergeCell ref="A23:J23"/>
    <mergeCell ref="A24:B24"/>
    <mergeCell ref="I24:J24"/>
    <mergeCell ref="C24:E24"/>
    <mergeCell ref="F24:H24"/>
    <mergeCell ref="B21:J21"/>
    <mergeCell ref="C15:J15"/>
    <mergeCell ref="A5:J5"/>
    <mergeCell ref="A6:J6"/>
    <mergeCell ref="A7:J7"/>
    <mergeCell ref="B1:J1"/>
    <mergeCell ref="B2:C2"/>
    <mergeCell ref="D2:H2"/>
    <mergeCell ref="B3:C3"/>
    <mergeCell ref="D3:H3"/>
    <mergeCell ref="A4:J4"/>
    <mergeCell ref="B8:J8"/>
    <mergeCell ref="B11:J11"/>
    <mergeCell ref="B12:J12"/>
    <mergeCell ref="A13:J13"/>
    <mergeCell ref="C14:J14"/>
    <mergeCell ref="B9:J9"/>
    <mergeCell ref="B10:J10"/>
    <mergeCell ref="A54:J54"/>
    <mergeCell ref="A55:J55"/>
    <mergeCell ref="A56:J56"/>
    <mergeCell ref="A57:J57"/>
    <mergeCell ref="A58:J58"/>
    <mergeCell ref="A48:J48"/>
    <mergeCell ref="B50:J50"/>
    <mergeCell ref="B51:J51"/>
    <mergeCell ref="B52:J52"/>
    <mergeCell ref="B53:J53"/>
    <mergeCell ref="A49:J49"/>
    <mergeCell ref="A64:J64"/>
    <mergeCell ref="A65:J65"/>
    <mergeCell ref="A66:J66"/>
    <mergeCell ref="A67:J67"/>
    <mergeCell ref="B68:J68"/>
    <mergeCell ref="B59:J59"/>
    <mergeCell ref="B60:J60"/>
    <mergeCell ref="B61:J61"/>
    <mergeCell ref="B62:J62"/>
    <mergeCell ref="A63:J63"/>
    <mergeCell ref="A74:J74"/>
    <mergeCell ref="A75:J75"/>
    <mergeCell ref="A76:J76"/>
    <mergeCell ref="B77:J77"/>
    <mergeCell ref="B78:J78"/>
    <mergeCell ref="B69:J69"/>
    <mergeCell ref="B70:J70"/>
    <mergeCell ref="B71:J71"/>
    <mergeCell ref="A72:J72"/>
    <mergeCell ref="A73:J73"/>
    <mergeCell ref="A84:J84"/>
    <mergeCell ref="A85:J85"/>
    <mergeCell ref="B86:J86"/>
    <mergeCell ref="B87:J87"/>
    <mergeCell ref="B88:J88"/>
    <mergeCell ref="B79:J79"/>
    <mergeCell ref="B80:J80"/>
    <mergeCell ref="A81:J81"/>
    <mergeCell ref="A82:J82"/>
    <mergeCell ref="A83:J83"/>
    <mergeCell ref="A94:J94"/>
    <mergeCell ref="B95:J95"/>
    <mergeCell ref="B96:J96"/>
    <mergeCell ref="B97:J97"/>
    <mergeCell ref="B98:J98"/>
    <mergeCell ref="B89:J89"/>
    <mergeCell ref="A90:J90"/>
    <mergeCell ref="A91:J91"/>
    <mergeCell ref="A92:J92"/>
    <mergeCell ref="A93:J93"/>
    <mergeCell ref="B104:J104"/>
    <mergeCell ref="B105:J105"/>
    <mergeCell ref="B106:J106"/>
    <mergeCell ref="B107:J107"/>
    <mergeCell ref="A108:J108"/>
    <mergeCell ref="A99:J99"/>
    <mergeCell ref="A100:J100"/>
    <mergeCell ref="A101:J101"/>
    <mergeCell ref="A102:J102"/>
    <mergeCell ref="A103:J103"/>
    <mergeCell ref="A119:J119"/>
    <mergeCell ref="A130:J130"/>
    <mergeCell ref="B114:J114"/>
    <mergeCell ref="B115:J115"/>
    <mergeCell ref="B116:J116"/>
    <mergeCell ref="A117:J117"/>
    <mergeCell ref="A118:J118"/>
    <mergeCell ref="A109:J109"/>
    <mergeCell ref="A110:J110"/>
    <mergeCell ref="A111:J111"/>
    <mergeCell ref="A112:J112"/>
    <mergeCell ref="B113:J113"/>
    <mergeCell ref="A120:J120"/>
    <mergeCell ref="A121:J121"/>
    <mergeCell ref="B122:J122"/>
    <mergeCell ref="B123:J123"/>
    <mergeCell ref="B124:J124"/>
    <mergeCell ref="B125:J125"/>
    <mergeCell ref="A126:J126"/>
    <mergeCell ref="A127:J127"/>
    <mergeCell ref="A128:J128"/>
  </mergeCells>
  <phoneticPr fontId="23" type="noConversion"/>
  <dataValidations xWindow="1070" yWindow="362" count="15">
    <dataValidation allowBlank="1" showInputMessage="1" showErrorMessage="1" prompt="Monto ejecutado en el trimestre" sqref="H28:H38" xr:uid="{90E46E24-8E3F-4224-9F5D-F387CD76556E}"/>
    <dataValidation allowBlank="1" showInputMessage="1" showErrorMessage="1" prompt="Meta alcanzada en el trimestre" sqref="G28:G38" xr:uid="{078E0B3D-C3D5-4323-9A6F-7DD5AA0A91C9}"/>
    <dataValidation allowBlank="1" showInputMessage="1" showErrorMessage="1" prompt="Monto presupuestado para el producto" sqref="F28 D28 D29:F38" xr:uid="{247AEBBA-5BB4-404D-982B-514E41C68A75}"/>
    <dataValidation allowBlank="1" showInputMessage="1" showErrorMessage="1" prompt="Meta anual del indicador" sqref="C28:C38 E28" xr:uid="{F1CB8B99-164D-4F51-9E69-AECE57493A93}"/>
    <dataValidation allowBlank="1" showInputMessage="1" showErrorMessage="1" prompt="Nombre del indicador" sqref="B28:B38" xr:uid="{3FF3C7F1-052B-4689-97E1-0EEC782A6AE3}"/>
    <dataValidation allowBlank="1" showInputMessage="1" showErrorMessage="1" prompt="Nombre de cada producto" sqref="A28:A38" xr:uid="{2947E0C5-61A1-48DD-8DCD-04F9232477FC}"/>
    <dataValidation allowBlank="1" showInputMessage="1" showErrorMessage="1" prompt="¿En qué consiste el programa?" sqref="B19:J19" xr:uid="{A2362AFB-DC9D-43E3-823E-BC3F38EE514F}"/>
    <dataValidation allowBlank="1" showInputMessage="1" showErrorMessage="1" prompt="Presupuesto del programa" sqref="A25:C25 F25" xr:uid="{2C90DB71-EB15-47FB-969B-D3C6779E55E0}"/>
    <dataValidation allowBlank="1" showInputMessage="1" showErrorMessage="1" prompt="Oportunidades de mejora identificadas" sqref="A47:J47 A56:J56 A65:J65 A74:J74 A83:J83 A92:J92 A101:J101 A110:J110 A119:J119 A128:J129" xr:uid="{0BBE17B4-9DAA-4B5E-8145-03191AE0A62B}"/>
    <dataValidation allowBlank="1" showInputMessage="1" showErrorMessage="1" prompt="De existir desvío, explicar razones." sqref="B44:J44 B107:J107 B53:J53 B62:J62 B71:J71 B80:J80 B89:J89 B98:J98 B116:J116 B125:J125" xr:uid="{5BEE8297-AC31-4F75-930C-DCC89EC23752}"/>
    <dataValidation allowBlank="1" showInputMessage="1" showErrorMessage="1" prompt="1. Describir lo plasmado en el presupuesto_x000a_2. Describir lo alcanzado en términos financieros y de producción " sqref="B79:J79 B43:J43 B88:J88 B106:J106 B52:J52 B61:J61 B70:J70 B97:J97 B115:J115 B124:J124" xr:uid="{F772FA10-8E9B-4946-98D0-96707E060CB3}"/>
    <dataValidation allowBlank="1" showInputMessage="1" showErrorMessage="1" prompt="Nombre del producto" sqref="B41:J42 B50:J51 B59:J60 B68:J69 B77:J78 B86:J87 B95:J96 B104:J105 B113:J114 B122:J123" xr:uid="{4CC0B5C4-2252-4621-8563-D18C488CF444}"/>
    <dataValidation allowBlank="1" showInputMessage="1" showErrorMessage="1" prompt="¿A quién va dirigido el programa?, ¿qué característica tiene esta población que requiere ser beneficiada?" sqref="B20:J20" xr:uid="{11F3E972-AD96-42CB-BEF8-91EA11A88336}"/>
    <dataValidation allowBlank="1" showInputMessage="1" prompt="Nombre del capítulo" sqref="B8:J10" xr:uid="{7B510400-5492-4460-9A17-6F9C9401B683}"/>
    <dataValidation allowBlank="1" sqref="A8" xr:uid="{4E4D531B-D39C-42CD-8509-9C2E6575184D}"/>
  </dataValidations>
  <pageMargins left="0.7" right="0.7" top="0.75" bottom="0.75" header="0.3" footer="0.3"/>
  <pageSetup orientation="portrait" r:id="rId1"/>
  <ignoredErrors>
    <ignoredError sqref="I38 I29:I37" unlockedFormula="1"/>
    <ignoredError sqref="J29:J38" unlockedFormula="1" calculatedColumn="1"/>
  </ignoredErrors>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81F1-7316-49D6-BC92-9F75D1F9D429}">
  <dimension ref="A1:K40"/>
  <sheetViews>
    <sheetView workbookViewId="0">
      <selection activeCell="L8" sqref="L8"/>
    </sheetView>
  </sheetViews>
  <sheetFormatPr baseColWidth="10" defaultColWidth="11.42578125" defaultRowHeight="15" x14ac:dyDescent="0.25"/>
  <cols>
    <col min="1" max="1" width="28.28515625" style="6" customWidth="1"/>
    <col min="2" max="2" width="19.5703125" style="6" customWidth="1"/>
    <col min="3" max="10" width="12.7109375" style="6" customWidth="1"/>
    <col min="11" max="11" width="11.42578125" style="6"/>
  </cols>
  <sheetData>
    <row r="1" spans="1:11" ht="21.75" thickBot="1" x14ac:dyDescent="0.3">
      <c r="A1" s="20"/>
      <c r="B1" s="63" t="s">
        <v>51</v>
      </c>
      <c r="C1" s="64"/>
      <c r="D1" s="64"/>
      <c r="E1" s="64"/>
      <c r="F1" s="64"/>
      <c r="G1" s="64"/>
      <c r="H1" s="64"/>
      <c r="I1" s="64"/>
      <c r="J1" s="65"/>
      <c r="K1" s="1"/>
    </row>
    <row r="2" spans="1:11" ht="21.75" thickBot="1" x14ac:dyDescent="0.3">
      <c r="A2" s="21"/>
      <c r="B2" s="66" t="s">
        <v>0</v>
      </c>
      <c r="C2" s="67"/>
      <c r="D2" s="66" t="s">
        <v>1</v>
      </c>
      <c r="E2" s="67"/>
      <c r="F2" s="67"/>
      <c r="G2" s="67"/>
      <c r="H2" s="68"/>
      <c r="I2" s="2" t="s">
        <v>2</v>
      </c>
      <c r="J2" s="3" t="s">
        <v>3</v>
      </c>
      <c r="K2" s="1"/>
    </row>
    <row r="3" spans="1:11" ht="21.75" thickBot="1" x14ac:dyDescent="0.3">
      <c r="A3" s="22"/>
      <c r="B3" s="69" t="s">
        <v>4</v>
      </c>
      <c r="C3" s="70"/>
      <c r="D3" s="69"/>
      <c r="E3" s="70"/>
      <c r="F3" s="70"/>
      <c r="G3" s="70"/>
      <c r="H3" s="71"/>
      <c r="I3" s="26"/>
      <c r="J3" s="27"/>
      <c r="K3" s="1"/>
    </row>
    <row r="4" spans="1:11" x14ac:dyDescent="0.25">
      <c r="A4" s="72"/>
      <c r="B4" s="73"/>
      <c r="C4" s="73"/>
      <c r="D4" s="74"/>
      <c r="E4" s="74"/>
      <c r="F4" s="74"/>
      <c r="G4" s="74"/>
      <c r="H4" s="74"/>
      <c r="I4" s="73"/>
      <c r="J4" s="75"/>
      <c r="K4" s="1"/>
    </row>
    <row r="5" spans="1:11" ht="3" customHeight="1" x14ac:dyDescent="0.25">
      <c r="A5" s="76"/>
      <c r="B5" s="77"/>
      <c r="C5" s="77"/>
      <c r="D5" s="77"/>
      <c r="E5" s="77"/>
      <c r="F5" s="77"/>
      <c r="G5" s="77"/>
      <c r="H5" s="77"/>
      <c r="I5" s="77"/>
      <c r="J5" s="78"/>
      <c r="K5" s="1"/>
    </row>
    <row r="6" spans="1:11" ht="15.75" x14ac:dyDescent="0.25">
      <c r="A6" s="79" t="s">
        <v>207</v>
      </c>
      <c r="B6" s="80"/>
      <c r="C6" s="80"/>
      <c r="D6" s="80"/>
      <c r="E6" s="80"/>
      <c r="F6" s="80"/>
      <c r="G6" s="80"/>
      <c r="H6" s="80"/>
      <c r="I6" s="80"/>
      <c r="J6" s="81"/>
      <c r="K6" s="1"/>
    </row>
    <row r="7" spans="1:11" ht="15.75" x14ac:dyDescent="0.25">
      <c r="A7" s="82" t="s">
        <v>5</v>
      </c>
      <c r="B7" s="83"/>
      <c r="C7" s="83"/>
      <c r="D7" s="83"/>
      <c r="E7" s="83"/>
      <c r="F7" s="83"/>
      <c r="G7" s="83"/>
      <c r="H7" s="83"/>
      <c r="I7" s="83"/>
      <c r="J7" s="84"/>
      <c r="K7" s="1"/>
    </row>
    <row r="8" spans="1:11" ht="15" customHeight="1" x14ac:dyDescent="0.25">
      <c r="A8" s="4" t="s">
        <v>6</v>
      </c>
      <c r="B8" s="60" t="s">
        <v>63</v>
      </c>
      <c r="C8" s="61"/>
      <c r="D8" s="61"/>
      <c r="E8" s="61"/>
      <c r="F8" s="61"/>
      <c r="G8" s="61"/>
      <c r="H8" s="61"/>
      <c r="I8" s="61"/>
      <c r="J8" s="62"/>
      <c r="K8" s="1"/>
    </row>
    <row r="9" spans="1:11" ht="15" customHeight="1" x14ac:dyDescent="0.25">
      <c r="A9" s="23" t="s">
        <v>35</v>
      </c>
      <c r="B9" s="60" t="s">
        <v>64</v>
      </c>
      <c r="C9" s="61"/>
      <c r="D9" s="61"/>
      <c r="E9" s="61"/>
      <c r="F9" s="61"/>
      <c r="G9" s="61"/>
      <c r="H9" s="61"/>
      <c r="I9" s="61"/>
      <c r="J9" s="62"/>
      <c r="K9" s="1"/>
    </row>
    <row r="10" spans="1:11" ht="15" customHeight="1" x14ac:dyDescent="0.25">
      <c r="A10" s="23" t="s">
        <v>36</v>
      </c>
      <c r="B10" s="60" t="s">
        <v>59</v>
      </c>
      <c r="C10" s="61"/>
      <c r="D10" s="61"/>
      <c r="E10" s="61"/>
      <c r="F10" s="61"/>
      <c r="G10" s="61"/>
      <c r="H10" s="61"/>
      <c r="I10" s="61"/>
      <c r="J10" s="62"/>
      <c r="K10" s="1"/>
    </row>
    <row r="11" spans="1:11" ht="31.5" customHeight="1" x14ac:dyDescent="0.25">
      <c r="A11" s="4" t="s">
        <v>7</v>
      </c>
      <c r="B11" s="120" t="s">
        <v>136</v>
      </c>
      <c r="C11" s="120"/>
      <c r="D11" s="120"/>
      <c r="E11" s="120"/>
      <c r="F11" s="120"/>
      <c r="G11" s="120"/>
      <c r="H11" s="120"/>
      <c r="I11" s="120"/>
      <c r="J11" s="120"/>
    </row>
    <row r="12" spans="1:11" ht="30.75" customHeight="1" x14ac:dyDescent="0.25">
      <c r="A12" s="4" t="s">
        <v>8</v>
      </c>
      <c r="B12" s="120" t="s">
        <v>135</v>
      </c>
      <c r="C12" s="120"/>
      <c r="D12" s="120"/>
      <c r="E12" s="120"/>
      <c r="F12" s="120"/>
      <c r="G12" s="120"/>
      <c r="H12" s="120"/>
      <c r="I12" s="120"/>
      <c r="J12" s="120"/>
    </row>
    <row r="13" spans="1:11" ht="15.75" x14ac:dyDescent="0.25">
      <c r="A13" s="79" t="s">
        <v>9</v>
      </c>
      <c r="B13" s="80"/>
      <c r="C13" s="80"/>
      <c r="D13" s="80"/>
      <c r="E13" s="80"/>
      <c r="F13" s="80"/>
      <c r="G13" s="80"/>
      <c r="H13" s="80"/>
      <c r="I13" s="80"/>
      <c r="J13" s="81"/>
    </row>
    <row r="14" spans="1:11" ht="27.75" customHeight="1" x14ac:dyDescent="0.25">
      <c r="A14" s="4" t="s">
        <v>10</v>
      </c>
      <c r="B14" s="24">
        <v>2</v>
      </c>
      <c r="C14" s="87" t="str">
        <f>IFERROR(VLOOKUP(B14,'[1]Validacion datos'!A2:B5,2,FALSE),"")</f>
        <v>DESARROLLO SOCIAL</v>
      </c>
      <c r="D14" s="87"/>
      <c r="E14" s="87"/>
      <c r="F14" s="87"/>
      <c r="G14" s="87"/>
      <c r="H14" s="87"/>
      <c r="I14" s="87"/>
      <c r="J14" s="87"/>
    </row>
    <row r="15" spans="1:11" ht="26.25" customHeight="1" x14ac:dyDescent="0.25">
      <c r="A15" s="4" t="s">
        <v>11</v>
      </c>
      <c r="B15" s="7">
        <v>2.2000000000000002</v>
      </c>
      <c r="C15" s="87" t="str">
        <f>IFERROR(VLOOKUP(B15,'[1]Validacion datos'!A8:B26,2,FALSE),"")</f>
        <v>Salud y seguridad social integral</v>
      </c>
      <c r="D15" s="87"/>
      <c r="E15" s="87"/>
      <c r="F15" s="87"/>
      <c r="G15" s="87"/>
      <c r="H15" s="87"/>
      <c r="I15" s="87"/>
      <c r="J15" s="87"/>
    </row>
    <row r="16" spans="1:11" ht="32.25" customHeight="1" x14ac:dyDescent="0.25">
      <c r="A16" s="4" t="s">
        <v>12</v>
      </c>
      <c r="B16" s="7" t="s">
        <v>65</v>
      </c>
      <c r="C16" s="88"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88"/>
      <c r="E16" s="88"/>
      <c r="F16" s="88"/>
      <c r="G16" s="88"/>
      <c r="H16" s="88"/>
      <c r="I16" s="88"/>
      <c r="J16" s="88"/>
    </row>
    <row r="17" spans="1:11" ht="15.75" x14ac:dyDescent="0.25">
      <c r="A17" s="79" t="s">
        <v>13</v>
      </c>
      <c r="B17" s="80"/>
      <c r="C17" s="80"/>
      <c r="D17" s="80"/>
      <c r="E17" s="80"/>
      <c r="F17" s="80"/>
      <c r="G17" s="80"/>
      <c r="H17" s="80"/>
      <c r="I17" s="80"/>
      <c r="J17" s="81"/>
    </row>
    <row r="18" spans="1:11" ht="27" customHeight="1" x14ac:dyDescent="0.25">
      <c r="A18" s="4" t="s">
        <v>14</v>
      </c>
      <c r="B18" s="85" t="s">
        <v>128</v>
      </c>
      <c r="C18" s="85"/>
      <c r="D18" s="85"/>
      <c r="E18" s="85"/>
      <c r="F18" s="85"/>
      <c r="G18" s="85"/>
      <c r="H18" s="85"/>
      <c r="I18" s="85"/>
      <c r="J18" s="86"/>
    </row>
    <row r="19" spans="1:11" ht="96.75" customHeight="1" x14ac:dyDescent="0.25">
      <c r="A19" s="9" t="s">
        <v>15</v>
      </c>
      <c r="B19" s="85" t="s">
        <v>129</v>
      </c>
      <c r="C19" s="85"/>
      <c r="D19" s="85"/>
      <c r="E19" s="85"/>
      <c r="F19" s="85"/>
      <c r="G19" s="85"/>
      <c r="H19" s="85"/>
      <c r="I19" s="85"/>
      <c r="J19" s="86"/>
    </row>
    <row r="20" spans="1:11" ht="27" customHeight="1" x14ac:dyDescent="0.25">
      <c r="A20" s="9" t="s">
        <v>16</v>
      </c>
      <c r="B20" s="89" t="s">
        <v>134</v>
      </c>
      <c r="C20" s="89"/>
      <c r="D20" s="89"/>
      <c r="E20" s="89"/>
      <c r="F20" s="89"/>
      <c r="G20" s="89"/>
      <c r="H20" s="89"/>
      <c r="I20" s="89"/>
      <c r="J20" s="90"/>
    </row>
    <row r="21" spans="1:11" ht="39.75" customHeight="1" x14ac:dyDescent="0.25">
      <c r="A21" s="9" t="s">
        <v>37</v>
      </c>
      <c r="B21" s="85" t="s">
        <v>187</v>
      </c>
      <c r="C21" s="85"/>
      <c r="D21" s="85"/>
      <c r="E21" s="85"/>
      <c r="F21" s="85"/>
      <c r="G21" s="85"/>
      <c r="H21" s="85"/>
      <c r="I21" s="85"/>
      <c r="J21" s="86"/>
      <c r="K21" s="1"/>
    </row>
    <row r="22" spans="1:11" ht="15.75" x14ac:dyDescent="0.25">
      <c r="A22" s="79" t="s">
        <v>17</v>
      </c>
      <c r="B22" s="80"/>
      <c r="C22" s="80"/>
      <c r="D22" s="80"/>
      <c r="E22" s="80"/>
      <c r="F22" s="80"/>
      <c r="G22" s="80"/>
      <c r="H22" s="80"/>
      <c r="I22" s="80"/>
      <c r="J22" s="81"/>
    </row>
    <row r="23" spans="1:11" ht="15.75" x14ac:dyDescent="0.25">
      <c r="A23" s="82" t="s">
        <v>18</v>
      </c>
      <c r="B23" s="83"/>
      <c r="C23" s="83"/>
      <c r="D23" s="83"/>
      <c r="E23" s="83"/>
      <c r="F23" s="83"/>
      <c r="G23" s="83"/>
      <c r="H23" s="83"/>
      <c r="I23" s="83"/>
      <c r="J23" s="84"/>
      <c r="K23" s="1"/>
    </row>
    <row r="24" spans="1:11" ht="15" customHeight="1" x14ac:dyDescent="0.25">
      <c r="A24" s="91" t="s">
        <v>19</v>
      </c>
      <c r="B24" s="92"/>
      <c r="C24" s="93" t="s">
        <v>20</v>
      </c>
      <c r="D24" s="94"/>
      <c r="E24" s="94"/>
      <c r="F24" s="94" t="s">
        <v>21</v>
      </c>
      <c r="G24" s="94"/>
      <c r="H24" s="92"/>
      <c r="I24" s="93" t="s">
        <v>22</v>
      </c>
      <c r="J24" s="95"/>
    </row>
    <row r="25" spans="1:11" x14ac:dyDescent="0.25">
      <c r="A25" s="96" cm="1">
        <f t="array" ref="A25">Tabla189510[Financiera
(B)]</f>
        <v>168307516</v>
      </c>
      <c r="B25" s="97"/>
      <c r="C25" s="98"/>
      <c r="D25" s="99"/>
      <c r="E25" s="100"/>
      <c r="F25" s="98"/>
      <c r="G25" s="99"/>
      <c r="H25" s="100"/>
      <c r="I25" s="101">
        <f>IF(G25&gt;0,G25/C25,0)</f>
        <v>0</v>
      </c>
      <c r="J25" s="102"/>
    </row>
    <row r="26" spans="1:11" ht="15.75" x14ac:dyDescent="0.25">
      <c r="A26" s="82" t="s">
        <v>23</v>
      </c>
      <c r="B26" s="83"/>
      <c r="C26" s="83"/>
      <c r="D26" s="83"/>
      <c r="E26" s="83"/>
      <c r="F26" s="83"/>
      <c r="G26" s="83"/>
      <c r="H26" s="83"/>
      <c r="I26" s="83"/>
      <c r="J26" s="84"/>
      <c r="K26" s="1"/>
    </row>
    <row r="27" spans="1:11" x14ac:dyDescent="0.25">
      <c r="A27" s="5"/>
      <c r="B27"/>
      <c r="C27" s="103" t="s">
        <v>50</v>
      </c>
      <c r="D27" s="104"/>
      <c r="E27" s="103" t="s">
        <v>48</v>
      </c>
      <c r="F27" s="104"/>
      <c r="G27" s="103" t="s">
        <v>49</v>
      </c>
      <c r="H27" s="103"/>
      <c r="I27" s="103" t="s">
        <v>24</v>
      </c>
      <c r="J27" s="105"/>
    </row>
    <row r="28" spans="1:11" ht="38.25" x14ac:dyDescent="0.25">
      <c r="A28" s="10" t="s">
        <v>25</v>
      </c>
      <c r="B28" s="11" t="s">
        <v>26</v>
      </c>
      <c r="C28" s="11" t="s">
        <v>38</v>
      </c>
      <c r="D28" s="11" t="s">
        <v>39</v>
      </c>
      <c r="E28" s="11" t="s">
        <v>42</v>
      </c>
      <c r="F28" s="11" t="s">
        <v>43</v>
      </c>
      <c r="G28" s="11" t="s">
        <v>44</v>
      </c>
      <c r="H28" s="11" t="s">
        <v>45</v>
      </c>
      <c r="I28" s="11" t="s">
        <v>46</v>
      </c>
      <c r="J28" s="12" t="s">
        <v>47</v>
      </c>
    </row>
    <row r="29" spans="1:11" ht="48" x14ac:dyDescent="0.25">
      <c r="A29" s="32" t="s">
        <v>127</v>
      </c>
      <c r="B29" s="50" t="s">
        <v>130</v>
      </c>
      <c r="C29" s="13">
        <v>37240</v>
      </c>
      <c r="D29" s="40">
        <v>168307516</v>
      </c>
      <c r="E29" s="13">
        <v>12000</v>
      </c>
      <c r="F29" s="40">
        <v>60296964</v>
      </c>
      <c r="G29" s="14">
        <v>5902</v>
      </c>
      <c r="H29" s="58">
        <v>72794976.409999996</v>
      </c>
      <c r="I29" s="15">
        <f t="shared" ref="I29:J29" si="0">IF(G29&gt;0,G29/C29,0)</f>
        <v>0.15848549946294307</v>
      </c>
      <c r="J29" s="16">
        <f t="shared" si="0"/>
        <v>0.43251173886970085</v>
      </c>
    </row>
    <row r="30" spans="1:11" ht="15.75" x14ac:dyDescent="0.25">
      <c r="A30" s="79" t="s">
        <v>27</v>
      </c>
      <c r="B30" s="80"/>
      <c r="C30" s="80"/>
      <c r="D30" s="80"/>
      <c r="E30" s="80"/>
      <c r="F30" s="80"/>
      <c r="G30" s="80"/>
      <c r="H30" s="80"/>
      <c r="I30" s="80"/>
      <c r="J30" s="81"/>
    </row>
    <row r="31" spans="1:11" ht="15.75" x14ac:dyDescent="0.25">
      <c r="A31" s="82" t="s">
        <v>28</v>
      </c>
      <c r="B31" s="83"/>
      <c r="C31" s="83"/>
      <c r="D31" s="83"/>
      <c r="E31" s="83"/>
      <c r="F31" s="83"/>
      <c r="G31" s="83"/>
      <c r="H31" s="83"/>
      <c r="I31" s="83"/>
      <c r="J31" s="84"/>
    </row>
    <row r="32" spans="1:11" ht="31.5" customHeight="1" x14ac:dyDescent="0.25">
      <c r="A32" s="19" t="s">
        <v>29</v>
      </c>
      <c r="B32" s="89" t="s">
        <v>127</v>
      </c>
      <c r="C32" s="89"/>
      <c r="D32" s="89"/>
      <c r="E32" s="89"/>
      <c r="F32" s="89"/>
      <c r="G32" s="89"/>
      <c r="H32" s="89"/>
      <c r="I32" s="89"/>
      <c r="J32" s="90"/>
      <c r="K32" s="1"/>
    </row>
    <row r="33" spans="1:10" ht="27.75" customHeight="1" x14ac:dyDescent="0.25">
      <c r="A33" s="19" t="s">
        <v>30</v>
      </c>
      <c r="B33" s="89" t="s">
        <v>131</v>
      </c>
      <c r="C33" s="89"/>
      <c r="D33" s="89"/>
      <c r="E33" s="89"/>
      <c r="F33" s="89"/>
      <c r="G33" s="89"/>
      <c r="H33" s="89"/>
      <c r="I33" s="89"/>
      <c r="J33" s="90"/>
    </row>
    <row r="34" spans="1:10" ht="66" customHeight="1" x14ac:dyDescent="0.25">
      <c r="A34" s="19" t="s">
        <v>31</v>
      </c>
      <c r="B34" s="85" t="s">
        <v>188</v>
      </c>
      <c r="C34" s="85"/>
      <c r="D34" s="85"/>
      <c r="E34" s="85"/>
      <c r="F34" s="85"/>
      <c r="G34" s="85"/>
      <c r="H34" s="85"/>
      <c r="I34" s="85"/>
      <c r="J34" s="86"/>
    </row>
    <row r="35" spans="1:10" ht="261" customHeight="1" x14ac:dyDescent="0.25">
      <c r="A35" s="19" t="s">
        <v>32</v>
      </c>
      <c r="B35" s="118" t="s">
        <v>232</v>
      </c>
      <c r="C35" s="118"/>
      <c r="D35" s="118"/>
      <c r="E35" s="118"/>
      <c r="F35" s="118"/>
      <c r="G35" s="118"/>
      <c r="H35" s="118"/>
      <c r="I35" s="118"/>
      <c r="J35" s="119"/>
    </row>
    <row r="36" spans="1:10" ht="15.75" x14ac:dyDescent="0.25">
      <c r="A36" s="79" t="s">
        <v>33</v>
      </c>
      <c r="B36" s="80"/>
      <c r="C36" s="80"/>
      <c r="D36" s="80"/>
      <c r="E36" s="80"/>
      <c r="F36" s="80"/>
      <c r="G36" s="80"/>
      <c r="H36" s="80"/>
      <c r="I36" s="80"/>
      <c r="J36" s="81"/>
    </row>
    <row r="37" spans="1:10" ht="15.75" x14ac:dyDescent="0.25">
      <c r="A37" s="107" t="s">
        <v>34</v>
      </c>
      <c r="B37" s="108"/>
      <c r="C37" s="108"/>
      <c r="D37" s="108"/>
      <c r="E37" s="108"/>
      <c r="F37" s="108"/>
      <c r="G37" s="108"/>
      <c r="H37" s="108"/>
      <c r="I37" s="108"/>
      <c r="J37" s="109"/>
    </row>
    <row r="38" spans="1:10" ht="19.5" customHeight="1" x14ac:dyDescent="0.25">
      <c r="A38" s="110" t="s">
        <v>40</v>
      </c>
      <c r="B38" s="111"/>
      <c r="C38" s="111"/>
      <c r="D38" s="111"/>
      <c r="E38" s="111"/>
      <c r="F38" s="111"/>
      <c r="G38" s="111"/>
      <c r="H38" s="111"/>
      <c r="I38" s="111"/>
      <c r="J38" s="112"/>
    </row>
    <row r="39" spans="1:10" ht="9.75" customHeight="1" x14ac:dyDescent="0.25">
      <c r="A39" s="25"/>
      <c r="B39" s="25"/>
      <c r="C39" s="25"/>
      <c r="D39" s="25"/>
      <c r="E39" s="25"/>
      <c r="F39" s="25"/>
      <c r="G39" s="25"/>
      <c r="H39" s="25"/>
      <c r="I39" s="25"/>
      <c r="J39" s="25"/>
    </row>
    <row r="40" spans="1:10" ht="22.5" customHeight="1" x14ac:dyDescent="0.25">
      <c r="A40" s="106" t="s">
        <v>41</v>
      </c>
      <c r="B40" s="106"/>
      <c r="C40" s="106"/>
      <c r="D40" s="106"/>
      <c r="E40" s="106"/>
      <c r="F40" s="106"/>
      <c r="G40" s="106"/>
      <c r="H40" s="106"/>
      <c r="I40" s="106"/>
      <c r="J40" s="106"/>
    </row>
  </sheetData>
  <mergeCells count="48">
    <mergeCell ref="A40:J40"/>
    <mergeCell ref="A37:J37"/>
    <mergeCell ref="A38:J38"/>
    <mergeCell ref="A31:J31"/>
    <mergeCell ref="B32:J32"/>
    <mergeCell ref="B33:J33"/>
    <mergeCell ref="B34:J34"/>
    <mergeCell ref="B35:J35"/>
    <mergeCell ref="A36:J36"/>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Monto ejecutado en el trimestre" sqref="H28:H29" xr:uid="{F767041C-02FE-4869-9889-554977BD9826}"/>
    <dataValidation allowBlank="1" showInputMessage="1" showErrorMessage="1" prompt="Meta alcanzada en el trimestre" sqref="G28:G29" xr:uid="{857B455A-0E4C-4D91-99EB-D777F48AC291}"/>
    <dataValidation allowBlank="1" showInputMessage="1" showErrorMessage="1" prompt="Nombre del indicador" sqref="B28:B29" xr:uid="{1E41DAB8-092B-4AE2-96B3-A29D45536004}"/>
    <dataValidation allowBlank="1" showInputMessage="1" showErrorMessage="1" prompt="Nombre de cada producto" sqref="A28:A29" xr:uid="{65428C71-89E9-41B0-AD83-728DDF374977}"/>
    <dataValidation allowBlank="1" showInputMessage="1" showErrorMessage="1" prompt="Monto presupuestado para el producto" sqref="F28 E29:F29 D28:D29" xr:uid="{AE0FBC29-E7A0-4AD8-8288-F4C1EBC9493A}"/>
    <dataValidation allowBlank="1" showInputMessage="1" showErrorMessage="1" prompt="Meta anual del indicador" sqref="E28 C28:C29" xr:uid="{D561387C-AA19-458B-BA94-96FA832C6350}"/>
    <dataValidation allowBlank="1" showInputMessage="1" showErrorMessage="1" prompt="¿En qué consiste el programa?" sqref="B19:J19" xr:uid="{CCC1207B-18C5-4415-87D5-FF78CA88E7FB}"/>
    <dataValidation allowBlank="1" showInputMessage="1" showErrorMessage="1" prompt="Presupuesto del programa" sqref="A25:C25 F25" xr:uid="{28F3F488-971C-43FA-B169-811406E9591A}"/>
    <dataValidation allowBlank="1" showInputMessage="1" showErrorMessage="1" prompt="Oportunidades de mejora identificadas" sqref="A38:J39" xr:uid="{383A6599-9A1A-4B12-A37A-E4E7AA5455EF}"/>
    <dataValidation allowBlank="1" showInputMessage="1" showErrorMessage="1" prompt="De existir desvío, explicar razones." sqref="B35:J35" xr:uid="{CDDBCBE5-AEAE-4590-9F64-E323EC36E042}"/>
    <dataValidation allowBlank="1" showInputMessage="1" showErrorMessage="1" prompt="1. Describir lo plasmado en el presupuesto_x000a_2. Describir lo alcanzado en términos financieros y de producción " sqref="B34:J34" xr:uid="{3E078461-24C0-483A-9977-F8C1BA14A203}"/>
    <dataValidation allowBlank="1" showInputMessage="1" showErrorMessage="1" prompt="¿En qué consiste el producto? su objetivo" sqref="B33:J33" xr:uid="{CF1956C3-7B6C-4B1E-AF6D-CAF4618A8127}"/>
    <dataValidation allowBlank="1" showInputMessage="1" showErrorMessage="1" prompt="Nombre del producto" sqref="B32:J32" xr:uid="{87D022FF-3BA0-424D-86D4-696443803B6E}"/>
    <dataValidation allowBlank="1" showInputMessage="1" showErrorMessage="1" prompt="¿A quién va dirigido el programa?, ¿qué característica tiene esta población que requiere ser beneficiada?" sqref="B20:J20" xr:uid="{E7EB14D7-72AA-40D6-8BDC-9BEF35DBF8CF}"/>
    <dataValidation allowBlank="1" showInputMessage="1" prompt="Nombre del capítulo" sqref="B8:J10" xr:uid="{E035994A-DC2B-47B2-98E9-8F8AA7AC0D0B}"/>
    <dataValidation allowBlank="1" sqref="A8" xr:uid="{61F2C1F3-4724-43C2-B775-E78674C0FEB5}"/>
  </dataValidations>
  <pageMargins left="0.7" right="0.7" top="0.75" bottom="0.75"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8E00E-0B9E-415A-821E-0AAEE3A062FA}">
  <dimension ref="A1:L130"/>
  <sheetViews>
    <sheetView zoomScaleNormal="100" workbookViewId="0">
      <selection activeCell="K9" sqref="K9"/>
    </sheetView>
  </sheetViews>
  <sheetFormatPr baseColWidth="10" defaultColWidth="11.42578125" defaultRowHeight="15" x14ac:dyDescent="0.25"/>
  <cols>
    <col min="1" max="1" width="27.42578125" style="6" customWidth="1"/>
    <col min="2" max="2" width="15.7109375" style="6" customWidth="1"/>
    <col min="3" max="3" width="12.7109375" style="6" customWidth="1"/>
    <col min="4" max="4" width="14.28515625" style="6" customWidth="1"/>
    <col min="5" max="10" width="12.7109375" style="6" customWidth="1"/>
    <col min="11" max="11" width="11.42578125" style="6"/>
    <col min="12" max="12" width="15.42578125" bestFit="1" customWidth="1"/>
  </cols>
  <sheetData>
    <row r="1" spans="1:11" ht="21.75" thickBot="1" x14ac:dyDescent="0.3">
      <c r="A1" s="20"/>
      <c r="B1" s="63" t="s">
        <v>51</v>
      </c>
      <c r="C1" s="64"/>
      <c r="D1" s="64"/>
      <c r="E1" s="64"/>
      <c r="F1" s="64"/>
      <c r="G1" s="64"/>
      <c r="H1" s="64"/>
      <c r="I1" s="64"/>
      <c r="J1" s="65"/>
      <c r="K1" s="1"/>
    </row>
    <row r="2" spans="1:11" ht="21.75" thickBot="1" x14ac:dyDescent="0.3">
      <c r="A2" s="21"/>
      <c r="B2" s="66" t="s">
        <v>0</v>
      </c>
      <c r="C2" s="67"/>
      <c r="D2" s="66" t="s">
        <v>1</v>
      </c>
      <c r="E2" s="67"/>
      <c r="F2" s="67"/>
      <c r="G2" s="67"/>
      <c r="H2" s="68"/>
      <c r="I2" s="2" t="s">
        <v>2</v>
      </c>
      <c r="J2" s="3" t="s">
        <v>3</v>
      </c>
      <c r="K2" s="1"/>
    </row>
    <row r="3" spans="1:11" ht="21.75" thickBot="1" x14ac:dyDescent="0.3">
      <c r="A3" s="22"/>
      <c r="B3" s="69" t="s">
        <v>4</v>
      </c>
      <c r="C3" s="70"/>
      <c r="D3" s="69"/>
      <c r="E3" s="70"/>
      <c r="F3" s="70"/>
      <c r="G3" s="70"/>
      <c r="H3" s="71"/>
      <c r="I3" s="26"/>
      <c r="J3" s="27"/>
      <c r="K3" s="1"/>
    </row>
    <row r="4" spans="1:11" x14ac:dyDescent="0.25">
      <c r="A4" s="72"/>
      <c r="B4" s="73"/>
      <c r="C4" s="73"/>
      <c r="D4" s="74"/>
      <c r="E4" s="74"/>
      <c r="F4" s="74"/>
      <c r="G4" s="74"/>
      <c r="H4" s="74"/>
      <c r="I4" s="73"/>
      <c r="J4" s="75"/>
      <c r="K4" s="1"/>
    </row>
    <row r="5" spans="1:11" ht="3" customHeight="1" x14ac:dyDescent="0.25">
      <c r="A5" s="76"/>
      <c r="B5" s="77"/>
      <c r="C5" s="77"/>
      <c r="D5" s="77"/>
      <c r="E5" s="77"/>
      <c r="F5" s="77"/>
      <c r="G5" s="77"/>
      <c r="H5" s="77"/>
      <c r="I5" s="77"/>
      <c r="J5" s="78"/>
      <c r="K5" s="1"/>
    </row>
    <row r="6" spans="1:11" ht="18.75" customHeight="1" x14ac:dyDescent="0.25">
      <c r="A6" s="79" t="s">
        <v>207</v>
      </c>
      <c r="B6" s="80"/>
      <c r="C6" s="80"/>
      <c r="D6" s="80"/>
      <c r="E6" s="80"/>
      <c r="F6" s="80"/>
      <c r="G6" s="80"/>
      <c r="H6" s="80"/>
      <c r="I6" s="80"/>
      <c r="J6" s="81"/>
      <c r="K6" s="1"/>
    </row>
    <row r="7" spans="1:11" ht="18.75" customHeight="1" x14ac:dyDescent="0.25">
      <c r="A7" s="82" t="s">
        <v>5</v>
      </c>
      <c r="B7" s="83"/>
      <c r="C7" s="83"/>
      <c r="D7" s="83"/>
      <c r="E7" s="83"/>
      <c r="F7" s="83"/>
      <c r="G7" s="83"/>
      <c r="H7" s="83"/>
      <c r="I7" s="83"/>
      <c r="J7" s="84"/>
      <c r="K7" s="1"/>
    </row>
    <row r="8" spans="1:11" ht="18.75" customHeight="1" x14ac:dyDescent="0.25">
      <c r="A8" s="4" t="s">
        <v>6</v>
      </c>
      <c r="B8" s="60" t="s">
        <v>63</v>
      </c>
      <c r="C8" s="61"/>
      <c r="D8" s="61"/>
      <c r="E8" s="61"/>
      <c r="F8" s="61"/>
      <c r="G8" s="61"/>
      <c r="H8" s="61"/>
      <c r="I8" s="61"/>
      <c r="J8" s="62"/>
      <c r="K8" s="1"/>
    </row>
    <row r="9" spans="1:11" ht="18.75" customHeight="1" x14ac:dyDescent="0.25">
      <c r="A9" s="23" t="s">
        <v>35</v>
      </c>
      <c r="B9" s="60" t="s">
        <v>64</v>
      </c>
      <c r="C9" s="61"/>
      <c r="D9" s="61"/>
      <c r="E9" s="61"/>
      <c r="F9" s="61"/>
      <c r="G9" s="61"/>
      <c r="H9" s="61"/>
      <c r="I9" s="61"/>
      <c r="J9" s="62"/>
      <c r="K9" s="1"/>
    </row>
    <row r="10" spans="1:11" ht="18.75" customHeight="1" x14ac:dyDescent="0.25">
      <c r="A10" s="23" t="s">
        <v>36</v>
      </c>
      <c r="B10" s="60" t="s">
        <v>59</v>
      </c>
      <c r="C10" s="61"/>
      <c r="D10" s="61"/>
      <c r="E10" s="61"/>
      <c r="F10" s="61"/>
      <c r="G10" s="61"/>
      <c r="H10" s="61"/>
      <c r="I10" s="61"/>
      <c r="J10" s="62"/>
      <c r="K10" s="1"/>
    </row>
    <row r="11" spans="1:11" ht="34.5" customHeight="1" x14ac:dyDescent="0.25">
      <c r="A11" s="4" t="s">
        <v>7</v>
      </c>
      <c r="B11" s="120" t="s">
        <v>136</v>
      </c>
      <c r="C11" s="120"/>
      <c r="D11" s="120"/>
      <c r="E11" s="120"/>
      <c r="F11" s="120"/>
      <c r="G11" s="120"/>
      <c r="H11" s="120"/>
      <c r="I11" s="120"/>
      <c r="J11" s="120"/>
    </row>
    <row r="12" spans="1:11" ht="34.5" customHeight="1" x14ac:dyDescent="0.25">
      <c r="A12" s="4" t="s">
        <v>8</v>
      </c>
      <c r="B12" s="120" t="s">
        <v>135</v>
      </c>
      <c r="C12" s="120"/>
      <c r="D12" s="120"/>
      <c r="E12" s="120"/>
      <c r="F12" s="120"/>
      <c r="G12" s="120"/>
      <c r="H12" s="120"/>
      <c r="I12" s="120"/>
      <c r="J12" s="120"/>
    </row>
    <row r="13" spans="1:11" ht="15.75" x14ac:dyDescent="0.25">
      <c r="A13" s="79" t="s">
        <v>9</v>
      </c>
      <c r="B13" s="80"/>
      <c r="C13" s="80"/>
      <c r="D13" s="80"/>
      <c r="E13" s="80"/>
      <c r="F13" s="80"/>
      <c r="G13" s="80"/>
      <c r="H13" s="80"/>
      <c r="I13" s="80"/>
      <c r="J13" s="81"/>
    </row>
    <row r="14" spans="1:11" ht="27.75" customHeight="1" x14ac:dyDescent="0.25">
      <c r="A14" s="4" t="s">
        <v>10</v>
      </c>
      <c r="B14" s="24">
        <v>2</v>
      </c>
      <c r="C14" s="87" t="str">
        <f>IFERROR(VLOOKUP(B14,'[1]Validacion datos'!A2:B5,2,FALSE),"")</f>
        <v>DESARROLLO SOCIAL</v>
      </c>
      <c r="D14" s="87"/>
      <c r="E14" s="87"/>
      <c r="F14" s="87"/>
      <c r="G14" s="87"/>
      <c r="H14" s="87"/>
      <c r="I14" s="87"/>
      <c r="J14" s="87"/>
    </row>
    <row r="15" spans="1:11" ht="26.25" customHeight="1" x14ac:dyDescent="0.25">
      <c r="A15" s="4" t="s">
        <v>11</v>
      </c>
      <c r="B15" s="7">
        <v>2.2000000000000002</v>
      </c>
      <c r="C15" s="87" t="str">
        <f>IFERROR(VLOOKUP(B15,'[1]Validacion datos'!A8:B26,2,FALSE),"")</f>
        <v>Salud y seguridad social integral</v>
      </c>
      <c r="D15" s="87"/>
      <c r="E15" s="87"/>
      <c r="F15" s="87"/>
      <c r="G15" s="87"/>
      <c r="H15" s="87"/>
      <c r="I15" s="87"/>
      <c r="J15" s="87"/>
    </row>
    <row r="16" spans="1:11" ht="27" customHeight="1" x14ac:dyDescent="0.25">
      <c r="A16" s="4" t="s">
        <v>12</v>
      </c>
      <c r="B16" s="7" t="s">
        <v>65</v>
      </c>
      <c r="C16" s="88"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88"/>
      <c r="E16" s="88"/>
      <c r="F16" s="88"/>
      <c r="G16" s="88"/>
      <c r="H16" s="88"/>
      <c r="I16" s="88"/>
      <c r="J16" s="88"/>
    </row>
    <row r="17" spans="1:12" ht="15.75" x14ac:dyDescent="0.25">
      <c r="A17" s="79" t="s">
        <v>13</v>
      </c>
      <c r="B17" s="80"/>
      <c r="C17" s="80"/>
      <c r="D17" s="80"/>
      <c r="E17" s="80"/>
      <c r="F17" s="80"/>
      <c r="G17" s="80"/>
      <c r="H17" s="80"/>
      <c r="I17" s="80"/>
      <c r="J17" s="81"/>
    </row>
    <row r="18" spans="1:12" ht="26.25" customHeight="1" x14ac:dyDescent="0.25">
      <c r="A18" s="4" t="s">
        <v>14</v>
      </c>
      <c r="B18" s="85" t="s">
        <v>56</v>
      </c>
      <c r="C18" s="85"/>
      <c r="D18" s="85"/>
      <c r="E18" s="85"/>
      <c r="F18" s="85"/>
      <c r="G18" s="85"/>
      <c r="H18" s="85"/>
      <c r="I18" s="85"/>
      <c r="J18" s="86"/>
    </row>
    <row r="19" spans="1:12" ht="26.25" customHeight="1" x14ac:dyDescent="0.25">
      <c r="A19" s="9" t="s">
        <v>15</v>
      </c>
      <c r="B19" s="85" t="s">
        <v>55</v>
      </c>
      <c r="C19" s="85"/>
      <c r="D19" s="85"/>
      <c r="E19" s="85"/>
      <c r="F19" s="85"/>
      <c r="G19" s="85"/>
      <c r="H19" s="85"/>
      <c r="I19" s="85"/>
      <c r="J19" s="86"/>
    </row>
    <row r="20" spans="1:12" ht="26.25" customHeight="1" x14ac:dyDescent="0.25">
      <c r="A20" s="9" t="s">
        <v>16</v>
      </c>
      <c r="B20" s="85" t="s">
        <v>54</v>
      </c>
      <c r="C20" s="85"/>
      <c r="D20" s="85"/>
      <c r="E20" s="85"/>
      <c r="F20" s="85"/>
      <c r="G20" s="85"/>
      <c r="H20" s="85"/>
      <c r="I20" s="85"/>
      <c r="J20" s="86"/>
    </row>
    <row r="21" spans="1:12" ht="35.25" customHeight="1" x14ac:dyDescent="0.25">
      <c r="A21" s="9" t="s">
        <v>37</v>
      </c>
      <c r="B21" s="118" t="s">
        <v>145</v>
      </c>
      <c r="C21" s="118"/>
      <c r="D21" s="118"/>
      <c r="E21" s="118"/>
      <c r="F21" s="118"/>
      <c r="G21" s="118"/>
      <c r="H21" s="118"/>
      <c r="I21" s="118"/>
      <c r="J21" s="119"/>
      <c r="K21" s="1"/>
    </row>
    <row r="22" spans="1:12" ht="15.75" x14ac:dyDescent="0.25">
      <c r="A22" s="79" t="s">
        <v>17</v>
      </c>
      <c r="B22" s="80"/>
      <c r="C22" s="80"/>
      <c r="D22" s="80"/>
      <c r="E22" s="80"/>
      <c r="F22" s="80"/>
      <c r="G22" s="80"/>
      <c r="H22" s="80"/>
      <c r="I22" s="80"/>
      <c r="J22" s="81"/>
    </row>
    <row r="23" spans="1:12" ht="15.75" x14ac:dyDescent="0.25">
      <c r="A23" s="82" t="s">
        <v>18</v>
      </c>
      <c r="B23" s="83"/>
      <c r="C23" s="83"/>
      <c r="D23" s="83"/>
      <c r="E23" s="83"/>
      <c r="F23" s="83"/>
      <c r="G23" s="83"/>
      <c r="H23" s="83"/>
      <c r="I23" s="83"/>
      <c r="J23" s="84"/>
      <c r="K23" s="1"/>
    </row>
    <row r="24" spans="1:12" ht="15" customHeight="1" x14ac:dyDescent="0.25">
      <c r="A24" s="91" t="s">
        <v>19</v>
      </c>
      <c r="B24" s="92"/>
      <c r="C24" s="93" t="s">
        <v>20</v>
      </c>
      <c r="D24" s="94"/>
      <c r="E24" s="94"/>
      <c r="F24" s="94" t="s">
        <v>21</v>
      </c>
      <c r="G24" s="94"/>
      <c r="H24" s="92"/>
      <c r="I24" s="93" t="s">
        <v>22</v>
      </c>
      <c r="J24" s="95"/>
    </row>
    <row r="25" spans="1:12" x14ac:dyDescent="0.25">
      <c r="A25" s="96">
        <f>SUM(Tabla13[Financiera
(B)])</f>
        <v>3935508663.6099997</v>
      </c>
      <c r="B25" s="97"/>
      <c r="C25" s="98"/>
      <c r="D25" s="99"/>
      <c r="E25" s="100"/>
      <c r="F25" s="98"/>
      <c r="G25" s="99"/>
      <c r="H25" s="100"/>
      <c r="I25" s="101">
        <f>IF(G25&gt;0,G25/C25,0)</f>
        <v>0</v>
      </c>
      <c r="J25" s="102"/>
    </row>
    <row r="26" spans="1:12" ht="15.75" x14ac:dyDescent="0.25">
      <c r="A26" s="82" t="s">
        <v>23</v>
      </c>
      <c r="B26" s="83"/>
      <c r="C26" s="83"/>
      <c r="D26" s="83"/>
      <c r="E26" s="83"/>
      <c r="F26" s="83"/>
      <c r="G26" s="83"/>
      <c r="H26" s="83"/>
      <c r="I26" s="83"/>
      <c r="J26" s="84"/>
      <c r="K26" s="1"/>
    </row>
    <row r="27" spans="1:12" x14ac:dyDescent="0.25">
      <c r="A27" s="5"/>
      <c r="B27"/>
      <c r="C27" s="103" t="s">
        <v>50</v>
      </c>
      <c r="D27" s="104"/>
      <c r="E27" s="103" t="s">
        <v>48</v>
      </c>
      <c r="F27" s="104"/>
      <c r="G27" s="103" t="s">
        <v>49</v>
      </c>
      <c r="H27" s="103"/>
      <c r="I27" s="103" t="s">
        <v>24</v>
      </c>
      <c r="J27" s="105"/>
    </row>
    <row r="28" spans="1:12" ht="38.25" x14ac:dyDescent="0.25">
      <c r="A28" s="10" t="s">
        <v>25</v>
      </c>
      <c r="B28" s="11" t="s">
        <v>26</v>
      </c>
      <c r="C28" s="11" t="s">
        <v>38</v>
      </c>
      <c r="D28" s="11" t="s">
        <v>39</v>
      </c>
      <c r="E28" s="11" t="s">
        <v>42</v>
      </c>
      <c r="F28" s="11" t="s">
        <v>43</v>
      </c>
      <c r="G28" s="11" t="s">
        <v>44</v>
      </c>
      <c r="H28" s="11" t="s">
        <v>45</v>
      </c>
      <c r="I28" s="11" t="s">
        <v>46</v>
      </c>
      <c r="J28" s="12" t="s">
        <v>47</v>
      </c>
    </row>
    <row r="29" spans="1:12" ht="48" x14ac:dyDescent="0.25">
      <c r="A29" s="34" t="s">
        <v>101</v>
      </c>
      <c r="B29" s="34" t="s">
        <v>71</v>
      </c>
      <c r="C29" s="13">
        <v>3052872</v>
      </c>
      <c r="D29" s="40">
        <v>725685865.48000002</v>
      </c>
      <c r="E29" s="13">
        <v>759775</v>
      </c>
      <c r="F29" s="58">
        <v>0</v>
      </c>
      <c r="G29" s="14">
        <v>912129</v>
      </c>
      <c r="H29" s="58">
        <v>0</v>
      </c>
      <c r="I29" s="15">
        <f t="shared" ref="I29:I38" si="0">IF(G29&gt;0,G29/C29,0)</f>
        <v>0.29877734801852157</v>
      </c>
      <c r="J29" s="16">
        <f>IF(H29&gt;0,H29/'Programa 11'!D29,0)</f>
        <v>0</v>
      </c>
      <c r="L29" s="43"/>
    </row>
    <row r="30" spans="1:12" ht="48" x14ac:dyDescent="0.25">
      <c r="A30" s="34" t="s">
        <v>102</v>
      </c>
      <c r="B30" s="34" t="s">
        <v>71</v>
      </c>
      <c r="C30" s="45">
        <v>2281402</v>
      </c>
      <c r="D30" s="40">
        <v>175740553</v>
      </c>
      <c r="E30" s="13">
        <v>567284</v>
      </c>
      <c r="F30" s="58">
        <v>0</v>
      </c>
      <c r="G30" s="47">
        <v>592800</v>
      </c>
      <c r="H30" s="58">
        <v>0</v>
      </c>
      <c r="I30" s="48">
        <f t="shared" si="0"/>
        <v>0.25984022105705173</v>
      </c>
      <c r="J30" s="49">
        <f>IF(H30&gt;0,H30/'Programa 11'!D30,0)</f>
        <v>0</v>
      </c>
    </row>
    <row r="31" spans="1:12" ht="48" x14ac:dyDescent="0.25">
      <c r="A31" s="34" t="s">
        <v>103</v>
      </c>
      <c r="B31" s="35" t="s">
        <v>71</v>
      </c>
      <c r="C31" s="28">
        <v>2213614</v>
      </c>
      <c r="D31" s="40">
        <v>191677315.03</v>
      </c>
      <c r="E31" s="13">
        <v>551359</v>
      </c>
      <c r="F31" s="58">
        <v>0</v>
      </c>
      <c r="G31" s="29">
        <v>659683</v>
      </c>
      <c r="H31" s="58">
        <v>0</v>
      </c>
      <c r="I31" s="30">
        <f t="shared" si="0"/>
        <v>0.29801175814753611</v>
      </c>
      <c r="J31" s="31">
        <f>IF(H31&gt;0,H31/'Programa 11'!D31,0)</f>
        <v>0</v>
      </c>
    </row>
    <row r="32" spans="1:12" ht="48" x14ac:dyDescent="0.25">
      <c r="A32" s="34" t="s">
        <v>112</v>
      </c>
      <c r="B32" s="35" t="s">
        <v>71</v>
      </c>
      <c r="C32" s="28">
        <v>8852460</v>
      </c>
      <c r="D32" s="40">
        <v>455650554.38</v>
      </c>
      <c r="E32" s="13">
        <v>2216957</v>
      </c>
      <c r="F32" s="58">
        <v>0</v>
      </c>
      <c r="G32" s="29">
        <v>2477585</v>
      </c>
      <c r="H32" s="58">
        <v>0</v>
      </c>
      <c r="I32" s="30">
        <f t="shared" si="0"/>
        <v>0.27987531149533573</v>
      </c>
      <c r="J32" s="31">
        <f>IF(H32&gt;0,H32/'Programa 11'!D32,0)</f>
        <v>0</v>
      </c>
    </row>
    <row r="33" spans="1:11" ht="48" x14ac:dyDescent="0.25">
      <c r="A33" s="34" t="s">
        <v>113</v>
      </c>
      <c r="B33" s="35" t="s">
        <v>71</v>
      </c>
      <c r="C33" s="28">
        <v>3710605</v>
      </c>
      <c r="D33" s="40">
        <v>219572190.58000001</v>
      </c>
      <c r="E33" s="13">
        <v>925723</v>
      </c>
      <c r="F33" s="58">
        <v>0</v>
      </c>
      <c r="G33" s="29">
        <v>964531</v>
      </c>
      <c r="H33" s="58">
        <v>0</v>
      </c>
      <c r="I33" s="30">
        <f t="shared" si="0"/>
        <v>0.25993901264079577</v>
      </c>
      <c r="J33" s="31">
        <f>IF(H33&gt;0,H33/'Programa 11'!D33,0)</f>
        <v>0</v>
      </c>
    </row>
    <row r="34" spans="1:11" ht="60" x14ac:dyDescent="0.25">
      <c r="A34" s="34" t="s">
        <v>114</v>
      </c>
      <c r="B34" s="35" t="s">
        <v>71</v>
      </c>
      <c r="C34" s="28">
        <v>2494522.25</v>
      </c>
      <c r="D34" s="40">
        <v>148678367.71000001</v>
      </c>
      <c r="E34" s="13">
        <v>620586.25</v>
      </c>
      <c r="F34" s="58">
        <v>0</v>
      </c>
      <c r="G34" s="29">
        <v>708911</v>
      </c>
      <c r="H34" s="58">
        <v>0</v>
      </c>
      <c r="I34" s="30">
        <f t="shared" si="0"/>
        <v>0.28418708231606271</v>
      </c>
      <c r="J34" s="31">
        <f>IF(H34&gt;0,H34/'Programa 11'!D34,0)</f>
        <v>0</v>
      </c>
    </row>
    <row r="35" spans="1:11" ht="60" x14ac:dyDescent="0.25">
      <c r="A35" s="34" t="s">
        <v>115</v>
      </c>
      <c r="B35" s="35" t="s">
        <v>71</v>
      </c>
      <c r="C35" s="28">
        <v>2055729</v>
      </c>
      <c r="D35" s="40">
        <v>119132411.20999999</v>
      </c>
      <c r="E35" s="13">
        <v>512654</v>
      </c>
      <c r="F35" s="58">
        <v>0</v>
      </c>
      <c r="G35" s="29">
        <v>601393</v>
      </c>
      <c r="H35" s="58">
        <v>0</v>
      </c>
      <c r="I35" s="30">
        <f t="shared" si="0"/>
        <v>0.29254488310472831</v>
      </c>
      <c r="J35" s="31">
        <f>IF(H35&gt;0,H35/'Programa 11'!D35,0)</f>
        <v>0</v>
      </c>
    </row>
    <row r="36" spans="1:11" ht="48" x14ac:dyDescent="0.25">
      <c r="A36" s="34" t="s">
        <v>116</v>
      </c>
      <c r="B36" s="35" t="s">
        <v>71</v>
      </c>
      <c r="C36" s="28">
        <v>1301102</v>
      </c>
      <c r="D36" s="40">
        <v>152948546.38</v>
      </c>
      <c r="E36" s="13">
        <v>323417</v>
      </c>
      <c r="F36" s="58">
        <v>0</v>
      </c>
      <c r="G36" s="29">
        <v>364751</v>
      </c>
      <c r="H36" s="58">
        <v>0</v>
      </c>
      <c r="I36" s="30">
        <f t="shared" si="0"/>
        <v>0.28034005020359665</v>
      </c>
      <c r="J36" s="31">
        <f>IF(H36&gt;0,H36/'Programa 11'!D36,0)</f>
        <v>0</v>
      </c>
    </row>
    <row r="37" spans="1:11" ht="48" x14ac:dyDescent="0.25">
      <c r="A37" s="34" t="s">
        <v>117</v>
      </c>
      <c r="B37" s="35" t="s">
        <v>71</v>
      </c>
      <c r="C37" s="28">
        <v>2242612</v>
      </c>
      <c r="D37" s="40">
        <v>131359943.56</v>
      </c>
      <c r="E37" s="13">
        <v>557352</v>
      </c>
      <c r="F37" s="58">
        <v>0</v>
      </c>
      <c r="G37" s="29">
        <v>596573</v>
      </c>
      <c r="H37" s="58">
        <v>0</v>
      </c>
      <c r="I37" s="30">
        <f t="shared" si="0"/>
        <v>0.26601703727617615</v>
      </c>
      <c r="J37" s="31">
        <f>IF(H37&gt;0,H37/'Programa 11'!D37,0)</f>
        <v>0</v>
      </c>
    </row>
    <row r="38" spans="1:11" ht="48" x14ac:dyDescent="0.25">
      <c r="A38" s="34" t="s">
        <v>118</v>
      </c>
      <c r="B38" s="36" t="s">
        <v>71</v>
      </c>
      <c r="C38" s="17">
        <v>8962944</v>
      </c>
      <c r="D38" s="40">
        <v>1615062916.28</v>
      </c>
      <c r="E38" s="17">
        <v>2238275</v>
      </c>
      <c r="F38" s="58">
        <v>0</v>
      </c>
      <c r="G38" s="18">
        <v>2285040</v>
      </c>
      <c r="H38" s="58">
        <v>0</v>
      </c>
      <c r="I38" s="15">
        <f t="shared" si="0"/>
        <v>0.25494301872241976</v>
      </c>
      <c r="J38" s="16">
        <f>IF(H38&gt;0,H38/'Programa 11'!D38,0)</f>
        <v>0</v>
      </c>
    </row>
    <row r="39" spans="1:11" ht="15.75" x14ac:dyDescent="0.25">
      <c r="A39" s="79" t="s">
        <v>27</v>
      </c>
      <c r="B39" s="80"/>
      <c r="C39" s="80"/>
      <c r="D39" s="80"/>
      <c r="E39" s="80"/>
      <c r="F39" s="80"/>
      <c r="G39" s="80"/>
      <c r="H39" s="80"/>
      <c r="I39" s="80"/>
      <c r="J39" s="81"/>
    </row>
    <row r="40" spans="1:11" ht="15.75" x14ac:dyDescent="0.25">
      <c r="A40" s="82" t="s">
        <v>28</v>
      </c>
      <c r="B40" s="83"/>
      <c r="C40" s="83"/>
      <c r="D40" s="83"/>
      <c r="E40" s="83"/>
      <c r="F40" s="83"/>
      <c r="G40" s="83"/>
      <c r="H40" s="83"/>
      <c r="I40" s="83"/>
      <c r="J40" s="84"/>
      <c r="K40" s="1"/>
    </row>
    <row r="41" spans="1:11" ht="23.25" customHeight="1" x14ac:dyDescent="0.25">
      <c r="A41" s="19" t="s">
        <v>29</v>
      </c>
      <c r="B41" s="85" t="s">
        <v>101</v>
      </c>
      <c r="C41" s="85"/>
      <c r="D41" s="85"/>
      <c r="E41" s="85"/>
      <c r="F41" s="85"/>
      <c r="G41" s="85"/>
      <c r="H41" s="85"/>
      <c r="I41" s="85"/>
      <c r="J41" s="86"/>
    </row>
    <row r="42" spans="1:11" ht="40.5" customHeight="1" x14ac:dyDescent="0.25">
      <c r="A42" s="19" t="s">
        <v>30</v>
      </c>
      <c r="B42" s="89" t="s">
        <v>208</v>
      </c>
      <c r="C42" s="89"/>
      <c r="D42" s="89"/>
      <c r="E42" s="89"/>
      <c r="F42" s="89"/>
      <c r="G42" s="89"/>
      <c r="H42" s="89"/>
      <c r="I42" s="89"/>
      <c r="J42" s="90"/>
    </row>
    <row r="43" spans="1:11" ht="69.75" customHeight="1" x14ac:dyDescent="0.25">
      <c r="A43" s="19" t="s">
        <v>31</v>
      </c>
      <c r="B43" s="85" t="s">
        <v>151</v>
      </c>
      <c r="C43" s="85"/>
      <c r="D43" s="85"/>
      <c r="E43" s="85"/>
      <c r="F43" s="85"/>
      <c r="G43" s="85"/>
      <c r="H43" s="85"/>
      <c r="I43" s="85"/>
      <c r="J43" s="86"/>
    </row>
    <row r="44" spans="1:11" ht="95.25" customHeight="1" x14ac:dyDescent="0.25">
      <c r="A44" s="19" t="s">
        <v>32</v>
      </c>
      <c r="B44" s="118" t="s">
        <v>152</v>
      </c>
      <c r="C44" s="118"/>
      <c r="D44" s="118"/>
      <c r="E44" s="118"/>
      <c r="F44" s="118"/>
      <c r="G44" s="118"/>
      <c r="H44" s="118"/>
      <c r="I44" s="118"/>
      <c r="J44" s="119"/>
    </row>
    <row r="45" spans="1:11" ht="15.75" x14ac:dyDescent="0.25">
      <c r="A45" s="79" t="s">
        <v>33</v>
      </c>
      <c r="B45" s="80"/>
      <c r="C45" s="80"/>
      <c r="D45" s="80"/>
      <c r="E45" s="80"/>
      <c r="F45" s="80"/>
      <c r="G45" s="80"/>
      <c r="H45" s="80"/>
      <c r="I45" s="80"/>
      <c r="J45" s="81"/>
    </row>
    <row r="46" spans="1:11" ht="15.75" x14ac:dyDescent="0.25">
      <c r="A46" s="107" t="s">
        <v>34</v>
      </c>
      <c r="B46" s="108"/>
      <c r="C46" s="108"/>
      <c r="D46" s="108"/>
      <c r="E46" s="108"/>
      <c r="F46" s="108"/>
      <c r="G46" s="108"/>
      <c r="H46" s="108"/>
      <c r="I46" s="108"/>
      <c r="J46" s="109"/>
      <c r="K46" s="1"/>
    </row>
    <row r="47" spans="1:11" ht="27.75" customHeight="1" x14ac:dyDescent="0.25">
      <c r="A47" s="110" t="s">
        <v>40</v>
      </c>
      <c r="B47" s="111"/>
      <c r="C47" s="111"/>
      <c r="D47" s="111"/>
      <c r="E47" s="111"/>
      <c r="F47" s="111"/>
      <c r="G47" s="111"/>
      <c r="H47" s="111"/>
      <c r="I47" s="111"/>
      <c r="J47" s="112"/>
    </row>
    <row r="48" spans="1:11" ht="27.75" customHeight="1" x14ac:dyDescent="0.25">
      <c r="A48" s="79" t="s">
        <v>27</v>
      </c>
      <c r="B48" s="80"/>
      <c r="C48" s="80"/>
      <c r="D48" s="80"/>
      <c r="E48" s="80"/>
      <c r="F48" s="80"/>
      <c r="G48" s="80"/>
      <c r="H48" s="80"/>
      <c r="I48" s="80"/>
      <c r="J48" s="81"/>
    </row>
    <row r="49" spans="1:10" ht="27.75" customHeight="1" x14ac:dyDescent="0.25">
      <c r="A49" s="82" t="s">
        <v>28</v>
      </c>
      <c r="B49" s="83"/>
      <c r="C49" s="83"/>
      <c r="D49" s="83"/>
      <c r="E49" s="83"/>
      <c r="F49" s="83"/>
      <c r="G49" s="83"/>
      <c r="H49" s="83"/>
      <c r="I49" s="83"/>
      <c r="J49" s="84"/>
    </row>
    <row r="50" spans="1:10" ht="27.75" customHeight="1" x14ac:dyDescent="0.25">
      <c r="A50" s="19" t="s">
        <v>29</v>
      </c>
      <c r="B50" s="85" t="s">
        <v>102</v>
      </c>
      <c r="C50" s="85"/>
      <c r="D50" s="85"/>
      <c r="E50" s="85"/>
      <c r="F50" s="85"/>
      <c r="G50" s="85"/>
      <c r="H50" s="85"/>
      <c r="I50" s="85"/>
      <c r="J50" s="86"/>
    </row>
    <row r="51" spans="1:10" ht="34.5" customHeight="1" x14ac:dyDescent="0.25">
      <c r="A51" s="19" t="s">
        <v>30</v>
      </c>
      <c r="B51" s="85" t="s">
        <v>209</v>
      </c>
      <c r="C51" s="85"/>
      <c r="D51" s="85"/>
      <c r="E51" s="85"/>
      <c r="F51" s="85"/>
      <c r="G51" s="85"/>
      <c r="H51" s="85"/>
      <c r="I51" s="85"/>
      <c r="J51" s="86"/>
    </row>
    <row r="52" spans="1:10" ht="68.25" customHeight="1" x14ac:dyDescent="0.25">
      <c r="A52" s="19" t="s">
        <v>31</v>
      </c>
      <c r="B52" s="85" t="s">
        <v>153</v>
      </c>
      <c r="C52" s="85"/>
      <c r="D52" s="85"/>
      <c r="E52" s="85"/>
      <c r="F52" s="85"/>
      <c r="G52" s="85"/>
      <c r="H52" s="85"/>
      <c r="I52" s="85"/>
      <c r="J52" s="86"/>
    </row>
    <row r="53" spans="1:10" ht="58.5" customHeight="1" x14ac:dyDescent="0.25">
      <c r="A53" s="19" t="s">
        <v>32</v>
      </c>
      <c r="B53" s="85" t="s">
        <v>196</v>
      </c>
      <c r="C53" s="85"/>
      <c r="D53" s="85"/>
      <c r="E53" s="85"/>
      <c r="F53" s="85"/>
      <c r="G53" s="85"/>
      <c r="H53" s="85"/>
      <c r="I53" s="85"/>
      <c r="J53" s="86"/>
    </row>
    <row r="54" spans="1:10" ht="27.75" customHeight="1" x14ac:dyDescent="0.25">
      <c r="A54" s="79" t="s">
        <v>33</v>
      </c>
      <c r="B54" s="80"/>
      <c r="C54" s="80"/>
      <c r="D54" s="80"/>
      <c r="E54" s="80"/>
      <c r="F54" s="80"/>
      <c r="G54" s="80"/>
      <c r="H54" s="80"/>
      <c r="I54" s="80"/>
      <c r="J54" s="81"/>
    </row>
    <row r="55" spans="1:10" ht="27.75" customHeight="1" x14ac:dyDescent="0.25">
      <c r="A55" s="107" t="s">
        <v>34</v>
      </c>
      <c r="B55" s="108"/>
      <c r="C55" s="108"/>
      <c r="D55" s="108"/>
      <c r="E55" s="108"/>
      <c r="F55" s="108"/>
      <c r="G55" s="108"/>
      <c r="H55" s="108"/>
      <c r="I55" s="108"/>
      <c r="J55" s="109"/>
    </row>
    <row r="56" spans="1:10" ht="27.75" customHeight="1" x14ac:dyDescent="0.25">
      <c r="A56" s="110" t="s">
        <v>40</v>
      </c>
      <c r="B56" s="111"/>
      <c r="C56" s="111"/>
      <c r="D56" s="111"/>
      <c r="E56" s="111"/>
      <c r="F56" s="111"/>
      <c r="G56" s="111"/>
      <c r="H56" s="111"/>
      <c r="I56" s="111"/>
      <c r="J56" s="112"/>
    </row>
    <row r="57" spans="1:10" ht="27.75" customHeight="1" x14ac:dyDescent="0.25">
      <c r="A57" s="79" t="s">
        <v>27</v>
      </c>
      <c r="B57" s="80"/>
      <c r="C57" s="80"/>
      <c r="D57" s="80"/>
      <c r="E57" s="80"/>
      <c r="F57" s="80"/>
      <c r="G57" s="80"/>
      <c r="H57" s="80"/>
      <c r="I57" s="80"/>
      <c r="J57" s="81"/>
    </row>
    <row r="58" spans="1:10" ht="27.75" customHeight="1" x14ac:dyDescent="0.25">
      <c r="A58" s="82" t="s">
        <v>28</v>
      </c>
      <c r="B58" s="83"/>
      <c r="C58" s="83"/>
      <c r="D58" s="83"/>
      <c r="E58" s="83"/>
      <c r="F58" s="83"/>
      <c r="G58" s="83"/>
      <c r="H58" s="83"/>
      <c r="I58" s="83"/>
      <c r="J58" s="84"/>
    </row>
    <row r="59" spans="1:10" ht="27.75" customHeight="1" x14ac:dyDescent="0.25">
      <c r="A59" s="19" t="s">
        <v>29</v>
      </c>
      <c r="B59" s="85" t="s">
        <v>103</v>
      </c>
      <c r="C59" s="85"/>
      <c r="D59" s="85"/>
      <c r="E59" s="85"/>
      <c r="F59" s="85"/>
      <c r="G59" s="85"/>
      <c r="H59" s="85"/>
      <c r="I59" s="85"/>
      <c r="J59" s="86"/>
    </row>
    <row r="60" spans="1:10" ht="33.75" customHeight="1" x14ac:dyDescent="0.25">
      <c r="A60" s="19" t="s">
        <v>30</v>
      </c>
      <c r="B60" s="85" t="s">
        <v>210</v>
      </c>
      <c r="C60" s="85"/>
      <c r="D60" s="85"/>
      <c r="E60" s="85"/>
      <c r="F60" s="85"/>
      <c r="G60" s="85"/>
      <c r="H60" s="85"/>
      <c r="I60" s="85"/>
      <c r="J60" s="86"/>
    </row>
    <row r="61" spans="1:10" ht="69" customHeight="1" x14ac:dyDescent="0.25">
      <c r="A61" s="19" t="s">
        <v>31</v>
      </c>
      <c r="B61" s="85" t="s">
        <v>154</v>
      </c>
      <c r="C61" s="85"/>
      <c r="D61" s="85"/>
      <c r="E61" s="85"/>
      <c r="F61" s="85"/>
      <c r="G61" s="85"/>
      <c r="H61" s="85"/>
      <c r="I61" s="85"/>
      <c r="J61" s="86"/>
    </row>
    <row r="62" spans="1:10" ht="104.25" customHeight="1" x14ac:dyDescent="0.25">
      <c r="A62" s="19" t="s">
        <v>32</v>
      </c>
      <c r="B62" s="85" t="s">
        <v>155</v>
      </c>
      <c r="C62" s="85"/>
      <c r="D62" s="85"/>
      <c r="E62" s="85"/>
      <c r="F62" s="85"/>
      <c r="G62" s="85"/>
      <c r="H62" s="85"/>
      <c r="I62" s="85"/>
      <c r="J62" s="86"/>
    </row>
    <row r="63" spans="1:10" ht="27.75" customHeight="1" x14ac:dyDescent="0.25">
      <c r="A63" s="79" t="s">
        <v>33</v>
      </c>
      <c r="B63" s="80"/>
      <c r="C63" s="80"/>
      <c r="D63" s="80"/>
      <c r="E63" s="80"/>
      <c r="F63" s="80"/>
      <c r="G63" s="80"/>
      <c r="H63" s="80"/>
      <c r="I63" s="80"/>
      <c r="J63" s="81"/>
    </row>
    <row r="64" spans="1:10" ht="27.75" customHeight="1" x14ac:dyDescent="0.25">
      <c r="A64" s="107" t="s">
        <v>34</v>
      </c>
      <c r="B64" s="108"/>
      <c r="C64" s="108"/>
      <c r="D64" s="108"/>
      <c r="E64" s="108"/>
      <c r="F64" s="108"/>
      <c r="G64" s="108"/>
      <c r="H64" s="108"/>
      <c r="I64" s="108"/>
      <c r="J64" s="109"/>
    </row>
    <row r="65" spans="1:10" ht="27.75" customHeight="1" x14ac:dyDescent="0.25">
      <c r="A65" s="110" t="s">
        <v>40</v>
      </c>
      <c r="B65" s="111"/>
      <c r="C65" s="111"/>
      <c r="D65" s="111"/>
      <c r="E65" s="111"/>
      <c r="F65" s="111"/>
      <c r="G65" s="111"/>
      <c r="H65" s="111"/>
      <c r="I65" s="111"/>
      <c r="J65" s="112"/>
    </row>
    <row r="66" spans="1:10" ht="27.75" customHeight="1" x14ac:dyDescent="0.25">
      <c r="A66" s="79" t="s">
        <v>27</v>
      </c>
      <c r="B66" s="80"/>
      <c r="C66" s="80"/>
      <c r="D66" s="80"/>
      <c r="E66" s="80"/>
      <c r="F66" s="80"/>
      <c r="G66" s="80"/>
      <c r="H66" s="80"/>
      <c r="I66" s="80"/>
      <c r="J66" s="81"/>
    </row>
    <row r="67" spans="1:10" ht="27.75" customHeight="1" x14ac:dyDescent="0.25">
      <c r="A67" s="82" t="s">
        <v>28</v>
      </c>
      <c r="B67" s="83"/>
      <c r="C67" s="83"/>
      <c r="D67" s="83"/>
      <c r="E67" s="83"/>
      <c r="F67" s="83"/>
      <c r="G67" s="83"/>
      <c r="H67" s="83"/>
      <c r="I67" s="83"/>
      <c r="J67" s="84"/>
    </row>
    <row r="68" spans="1:10" ht="27.75" customHeight="1" x14ac:dyDescent="0.25">
      <c r="A68" s="19" t="s">
        <v>29</v>
      </c>
      <c r="B68" s="85" t="s">
        <v>119</v>
      </c>
      <c r="C68" s="85"/>
      <c r="D68" s="85"/>
      <c r="E68" s="85"/>
      <c r="F68" s="85"/>
      <c r="G68" s="85"/>
      <c r="H68" s="85"/>
      <c r="I68" s="85"/>
      <c r="J68" s="86"/>
    </row>
    <row r="69" spans="1:10" ht="38.25" customHeight="1" x14ac:dyDescent="0.25">
      <c r="A69" s="19" t="s">
        <v>30</v>
      </c>
      <c r="B69" s="85" t="s">
        <v>211</v>
      </c>
      <c r="C69" s="85"/>
      <c r="D69" s="85"/>
      <c r="E69" s="85"/>
      <c r="F69" s="85"/>
      <c r="G69" s="85"/>
      <c r="H69" s="85"/>
      <c r="I69" s="85"/>
      <c r="J69" s="86"/>
    </row>
    <row r="70" spans="1:10" ht="68.25" customHeight="1" x14ac:dyDescent="0.25">
      <c r="A70" s="19" t="s">
        <v>31</v>
      </c>
      <c r="B70" s="85" t="s">
        <v>156</v>
      </c>
      <c r="C70" s="85"/>
      <c r="D70" s="85"/>
      <c r="E70" s="85"/>
      <c r="F70" s="85"/>
      <c r="G70" s="85"/>
      <c r="H70" s="85"/>
      <c r="I70" s="85"/>
      <c r="J70" s="86"/>
    </row>
    <row r="71" spans="1:10" ht="107.25" customHeight="1" x14ac:dyDescent="0.25">
      <c r="A71" s="19" t="s">
        <v>32</v>
      </c>
      <c r="B71" s="85" t="s">
        <v>212</v>
      </c>
      <c r="C71" s="85"/>
      <c r="D71" s="85"/>
      <c r="E71" s="85"/>
      <c r="F71" s="85"/>
      <c r="G71" s="85"/>
      <c r="H71" s="85"/>
      <c r="I71" s="85"/>
      <c r="J71" s="86"/>
    </row>
    <row r="72" spans="1:10" ht="27.75" customHeight="1" x14ac:dyDescent="0.25">
      <c r="A72" s="79" t="s">
        <v>33</v>
      </c>
      <c r="B72" s="80"/>
      <c r="C72" s="80"/>
      <c r="D72" s="80"/>
      <c r="E72" s="80"/>
      <c r="F72" s="80"/>
      <c r="G72" s="80"/>
      <c r="H72" s="80"/>
      <c r="I72" s="80"/>
      <c r="J72" s="81"/>
    </row>
    <row r="73" spans="1:10" ht="27.75" customHeight="1" x14ac:dyDescent="0.25">
      <c r="A73" s="107" t="s">
        <v>34</v>
      </c>
      <c r="B73" s="108"/>
      <c r="C73" s="108"/>
      <c r="D73" s="108"/>
      <c r="E73" s="108"/>
      <c r="F73" s="108"/>
      <c r="G73" s="108"/>
      <c r="H73" s="108"/>
      <c r="I73" s="108"/>
      <c r="J73" s="109"/>
    </row>
    <row r="74" spans="1:10" ht="27.75" customHeight="1" x14ac:dyDescent="0.25">
      <c r="A74" s="110" t="s">
        <v>40</v>
      </c>
      <c r="B74" s="111"/>
      <c r="C74" s="111"/>
      <c r="D74" s="111"/>
      <c r="E74" s="111"/>
      <c r="F74" s="111"/>
      <c r="G74" s="111"/>
      <c r="H74" s="111"/>
      <c r="I74" s="111"/>
      <c r="J74" s="112"/>
    </row>
    <row r="75" spans="1:10" ht="27.75" customHeight="1" x14ac:dyDescent="0.25">
      <c r="A75" s="79" t="s">
        <v>27</v>
      </c>
      <c r="B75" s="80"/>
      <c r="C75" s="80"/>
      <c r="D75" s="80"/>
      <c r="E75" s="80"/>
      <c r="F75" s="80"/>
      <c r="G75" s="80"/>
      <c r="H75" s="80"/>
      <c r="I75" s="80"/>
      <c r="J75" s="81"/>
    </row>
    <row r="76" spans="1:10" ht="27.75" customHeight="1" x14ac:dyDescent="0.25">
      <c r="A76" s="82" t="s">
        <v>28</v>
      </c>
      <c r="B76" s="83"/>
      <c r="C76" s="83"/>
      <c r="D76" s="83"/>
      <c r="E76" s="83"/>
      <c r="F76" s="83"/>
      <c r="G76" s="83"/>
      <c r="H76" s="83"/>
      <c r="I76" s="83"/>
      <c r="J76" s="84"/>
    </row>
    <row r="77" spans="1:10" ht="27.75" customHeight="1" x14ac:dyDescent="0.25">
      <c r="A77" s="19" t="s">
        <v>29</v>
      </c>
      <c r="B77" s="85" t="s">
        <v>113</v>
      </c>
      <c r="C77" s="85"/>
      <c r="D77" s="85"/>
      <c r="E77" s="85"/>
      <c r="F77" s="85"/>
      <c r="G77" s="85"/>
      <c r="H77" s="85"/>
      <c r="I77" s="85"/>
      <c r="J77" s="86"/>
    </row>
    <row r="78" spans="1:10" ht="30.75" customHeight="1" x14ac:dyDescent="0.25">
      <c r="A78" s="19" t="s">
        <v>30</v>
      </c>
      <c r="B78" s="85" t="s">
        <v>213</v>
      </c>
      <c r="C78" s="85"/>
      <c r="D78" s="85"/>
      <c r="E78" s="85"/>
      <c r="F78" s="85"/>
      <c r="G78" s="85"/>
      <c r="H78" s="85"/>
      <c r="I78" s="85"/>
      <c r="J78" s="86"/>
    </row>
    <row r="79" spans="1:10" ht="66" customHeight="1" x14ac:dyDescent="0.25">
      <c r="A79" s="19" t="s">
        <v>31</v>
      </c>
      <c r="B79" s="85" t="s">
        <v>157</v>
      </c>
      <c r="C79" s="85"/>
      <c r="D79" s="85"/>
      <c r="E79" s="85"/>
      <c r="F79" s="85"/>
      <c r="G79" s="85"/>
      <c r="H79" s="85"/>
      <c r="I79" s="85"/>
      <c r="J79" s="86"/>
    </row>
    <row r="80" spans="1:10" ht="71.25" customHeight="1" x14ac:dyDescent="0.25">
      <c r="A80" s="19" t="s">
        <v>32</v>
      </c>
      <c r="B80" s="85" t="s">
        <v>196</v>
      </c>
      <c r="C80" s="85"/>
      <c r="D80" s="85"/>
      <c r="E80" s="85"/>
      <c r="F80" s="85"/>
      <c r="G80" s="85"/>
      <c r="H80" s="85"/>
      <c r="I80" s="85"/>
      <c r="J80" s="86"/>
    </row>
    <row r="81" spans="1:10" ht="27.75" customHeight="1" x14ac:dyDescent="0.25">
      <c r="A81" s="79" t="s">
        <v>33</v>
      </c>
      <c r="B81" s="80"/>
      <c r="C81" s="80"/>
      <c r="D81" s="80"/>
      <c r="E81" s="80"/>
      <c r="F81" s="80"/>
      <c r="G81" s="80"/>
      <c r="H81" s="80"/>
      <c r="I81" s="80"/>
      <c r="J81" s="81"/>
    </row>
    <row r="82" spans="1:10" ht="27.75" customHeight="1" x14ac:dyDescent="0.25">
      <c r="A82" s="107" t="s">
        <v>34</v>
      </c>
      <c r="B82" s="108"/>
      <c r="C82" s="108"/>
      <c r="D82" s="108"/>
      <c r="E82" s="108"/>
      <c r="F82" s="108"/>
      <c r="G82" s="108"/>
      <c r="H82" s="108"/>
      <c r="I82" s="108"/>
      <c r="J82" s="109"/>
    </row>
    <row r="83" spans="1:10" ht="27.75" customHeight="1" x14ac:dyDescent="0.25">
      <c r="A83" s="110" t="s">
        <v>40</v>
      </c>
      <c r="B83" s="111"/>
      <c r="C83" s="111"/>
      <c r="D83" s="111"/>
      <c r="E83" s="111"/>
      <c r="F83" s="111"/>
      <c r="G83" s="111"/>
      <c r="H83" s="111"/>
      <c r="I83" s="111"/>
      <c r="J83" s="112"/>
    </row>
    <row r="84" spans="1:10" ht="27.75" customHeight="1" x14ac:dyDescent="0.25">
      <c r="A84" s="79" t="s">
        <v>27</v>
      </c>
      <c r="B84" s="80"/>
      <c r="C84" s="80"/>
      <c r="D84" s="80"/>
      <c r="E84" s="80"/>
      <c r="F84" s="80"/>
      <c r="G84" s="80"/>
      <c r="H84" s="80"/>
      <c r="I84" s="80"/>
      <c r="J84" s="81"/>
    </row>
    <row r="85" spans="1:10" ht="27.75" customHeight="1" x14ac:dyDescent="0.25">
      <c r="A85" s="82" t="s">
        <v>28</v>
      </c>
      <c r="B85" s="83"/>
      <c r="C85" s="83"/>
      <c r="D85" s="83"/>
      <c r="E85" s="83"/>
      <c r="F85" s="83"/>
      <c r="G85" s="83"/>
      <c r="H85" s="83"/>
      <c r="I85" s="83"/>
      <c r="J85" s="84"/>
    </row>
    <row r="86" spans="1:10" ht="27.75" customHeight="1" x14ac:dyDescent="0.25">
      <c r="A86" s="19" t="s">
        <v>29</v>
      </c>
      <c r="B86" s="85" t="s">
        <v>114</v>
      </c>
      <c r="C86" s="85"/>
      <c r="D86" s="85"/>
      <c r="E86" s="85"/>
      <c r="F86" s="85"/>
      <c r="G86" s="85"/>
      <c r="H86" s="85"/>
      <c r="I86" s="85"/>
      <c r="J86" s="86"/>
    </row>
    <row r="87" spans="1:10" ht="34.5" customHeight="1" x14ac:dyDescent="0.25">
      <c r="A87" s="19" t="s">
        <v>30</v>
      </c>
      <c r="B87" s="85" t="s">
        <v>214</v>
      </c>
      <c r="C87" s="85"/>
      <c r="D87" s="85"/>
      <c r="E87" s="85"/>
      <c r="F87" s="85"/>
      <c r="G87" s="85"/>
      <c r="H87" s="85"/>
      <c r="I87" s="85"/>
      <c r="J87" s="86"/>
    </row>
    <row r="88" spans="1:10" ht="69" customHeight="1" x14ac:dyDescent="0.25">
      <c r="A88" s="19" t="s">
        <v>31</v>
      </c>
      <c r="B88" s="85" t="s">
        <v>158</v>
      </c>
      <c r="C88" s="85"/>
      <c r="D88" s="85"/>
      <c r="E88" s="85"/>
      <c r="F88" s="85"/>
      <c r="G88" s="85"/>
      <c r="H88" s="85"/>
      <c r="I88" s="85"/>
      <c r="J88" s="86"/>
    </row>
    <row r="89" spans="1:10" ht="96.75" customHeight="1" x14ac:dyDescent="0.25">
      <c r="A89" s="19" t="s">
        <v>32</v>
      </c>
      <c r="B89" s="85" t="s">
        <v>159</v>
      </c>
      <c r="C89" s="85"/>
      <c r="D89" s="85"/>
      <c r="E89" s="85"/>
      <c r="F89" s="85"/>
      <c r="G89" s="85"/>
      <c r="H89" s="85"/>
      <c r="I89" s="85"/>
      <c r="J89" s="86"/>
    </row>
    <row r="90" spans="1:10" ht="27.75" customHeight="1" x14ac:dyDescent="0.25">
      <c r="A90" s="79" t="s">
        <v>33</v>
      </c>
      <c r="B90" s="80"/>
      <c r="C90" s="80"/>
      <c r="D90" s="80"/>
      <c r="E90" s="80"/>
      <c r="F90" s="80"/>
      <c r="G90" s="80"/>
      <c r="H90" s="80"/>
      <c r="I90" s="80"/>
      <c r="J90" s="81"/>
    </row>
    <row r="91" spans="1:10" ht="27.75" customHeight="1" x14ac:dyDescent="0.25">
      <c r="A91" s="107" t="s">
        <v>34</v>
      </c>
      <c r="B91" s="108"/>
      <c r="C91" s="108"/>
      <c r="D91" s="108"/>
      <c r="E91" s="108"/>
      <c r="F91" s="108"/>
      <c r="G91" s="108"/>
      <c r="H91" s="108"/>
      <c r="I91" s="108"/>
      <c r="J91" s="109"/>
    </row>
    <row r="92" spans="1:10" ht="27.75" customHeight="1" x14ac:dyDescent="0.25">
      <c r="A92" s="110" t="s">
        <v>40</v>
      </c>
      <c r="B92" s="111"/>
      <c r="C92" s="111"/>
      <c r="D92" s="111"/>
      <c r="E92" s="111"/>
      <c r="F92" s="111"/>
      <c r="G92" s="111"/>
      <c r="H92" s="111"/>
      <c r="I92" s="111"/>
      <c r="J92" s="112"/>
    </row>
    <row r="93" spans="1:10" ht="27.75" customHeight="1" x14ac:dyDescent="0.25">
      <c r="A93" s="79" t="s">
        <v>27</v>
      </c>
      <c r="B93" s="80"/>
      <c r="C93" s="80"/>
      <c r="D93" s="80"/>
      <c r="E93" s="80"/>
      <c r="F93" s="80"/>
      <c r="G93" s="80"/>
      <c r="H93" s="80"/>
      <c r="I93" s="80"/>
      <c r="J93" s="81"/>
    </row>
    <row r="94" spans="1:10" ht="27.75" customHeight="1" x14ac:dyDescent="0.25">
      <c r="A94" s="82" t="s">
        <v>28</v>
      </c>
      <c r="B94" s="83"/>
      <c r="C94" s="83"/>
      <c r="D94" s="83"/>
      <c r="E94" s="83"/>
      <c r="F94" s="83"/>
      <c r="G94" s="83"/>
      <c r="H94" s="83"/>
      <c r="I94" s="83"/>
      <c r="J94" s="84"/>
    </row>
    <row r="95" spans="1:10" ht="27.75" customHeight="1" x14ac:dyDescent="0.25">
      <c r="A95" s="19" t="s">
        <v>29</v>
      </c>
      <c r="B95" s="85" t="s">
        <v>115</v>
      </c>
      <c r="C95" s="85"/>
      <c r="D95" s="85"/>
      <c r="E95" s="85"/>
      <c r="F95" s="85"/>
      <c r="G95" s="85"/>
      <c r="H95" s="85"/>
      <c r="I95" s="85"/>
      <c r="J95" s="86"/>
    </row>
    <row r="96" spans="1:10" ht="36.75" customHeight="1" x14ac:dyDescent="0.25">
      <c r="A96" s="19" t="s">
        <v>30</v>
      </c>
      <c r="B96" s="85" t="s">
        <v>215</v>
      </c>
      <c r="C96" s="85"/>
      <c r="D96" s="85"/>
      <c r="E96" s="85"/>
      <c r="F96" s="85"/>
      <c r="G96" s="85"/>
      <c r="H96" s="85"/>
      <c r="I96" s="85"/>
      <c r="J96" s="86"/>
    </row>
    <row r="97" spans="1:10" ht="68.25" customHeight="1" x14ac:dyDescent="0.25">
      <c r="A97" s="19" t="s">
        <v>31</v>
      </c>
      <c r="B97" s="85" t="s">
        <v>160</v>
      </c>
      <c r="C97" s="85"/>
      <c r="D97" s="85"/>
      <c r="E97" s="85"/>
      <c r="F97" s="85"/>
      <c r="G97" s="85"/>
      <c r="H97" s="85"/>
      <c r="I97" s="85"/>
      <c r="J97" s="86"/>
    </row>
    <row r="98" spans="1:10" ht="108.75" customHeight="1" x14ac:dyDescent="0.25">
      <c r="A98" s="19" t="s">
        <v>32</v>
      </c>
      <c r="B98" s="85" t="s">
        <v>219</v>
      </c>
      <c r="C98" s="85"/>
      <c r="D98" s="85"/>
      <c r="E98" s="85"/>
      <c r="F98" s="85"/>
      <c r="G98" s="85"/>
      <c r="H98" s="85"/>
      <c r="I98" s="85"/>
      <c r="J98" s="86"/>
    </row>
    <row r="99" spans="1:10" ht="27.75" customHeight="1" x14ac:dyDescent="0.25">
      <c r="A99" s="79" t="s">
        <v>33</v>
      </c>
      <c r="B99" s="80"/>
      <c r="C99" s="80"/>
      <c r="D99" s="80"/>
      <c r="E99" s="80"/>
      <c r="F99" s="80"/>
      <c r="G99" s="80"/>
      <c r="H99" s="80"/>
      <c r="I99" s="80"/>
      <c r="J99" s="81"/>
    </row>
    <row r="100" spans="1:10" ht="27.75" customHeight="1" x14ac:dyDescent="0.25">
      <c r="A100" s="107" t="s">
        <v>34</v>
      </c>
      <c r="B100" s="108"/>
      <c r="C100" s="108"/>
      <c r="D100" s="108"/>
      <c r="E100" s="108"/>
      <c r="F100" s="108"/>
      <c r="G100" s="108"/>
      <c r="H100" s="108"/>
      <c r="I100" s="108"/>
      <c r="J100" s="109"/>
    </row>
    <row r="101" spans="1:10" ht="27.75" customHeight="1" x14ac:dyDescent="0.25">
      <c r="A101" s="110" t="s">
        <v>40</v>
      </c>
      <c r="B101" s="111"/>
      <c r="C101" s="111"/>
      <c r="D101" s="111"/>
      <c r="E101" s="111"/>
      <c r="F101" s="111"/>
      <c r="G101" s="111"/>
      <c r="H101" s="111"/>
      <c r="I101" s="111"/>
      <c r="J101" s="112"/>
    </row>
    <row r="102" spans="1:10" ht="27.75" customHeight="1" x14ac:dyDescent="0.25">
      <c r="A102" s="79" t="s">
        <v>27</v>
      </c>
      <c r="B102" s="80"/>
      <c r="C102" s="80"/>
      <c r="D102" s="80"/>
      <c r="E102" s="80"/>
      <c r="F102" s="80"/>
      <c r="G102" s="80"/>
      <c r="H102" s="80"/>
      <c r="I102" s="80"/>
      <c r="J102" s="81"/>
    </row>
    <row r="103" spans="1:10" ht="27.75" customHeight="1" x14ac:dyDescent="0.25">
      <c r="A103" s="82" t="s">
        <v>28</v>
      </c>
      <c r="B103" s="83"/>
      <c r="C103" s="83"/>
      <c r="D103" s="83"/>
      <c r="E103" s="83"/>
      <c r="F103" s="83"/>
      <c r="G103" s="83"/>
      <c r="H103" s="83"/>
      <c r="I103" s="83"/>
      <c r="J103" s="84"/>
    </row>
    <row r="104" spans="1:10" ht="27.75" customHeight="1" x14ac:dyDescent="0.25">
      <c r="A104" s="19" t="s">
        <v>29</v>
      </c>
      <c r="B104" s="85" t="s">
        <v>116</v>
      </c>
      <c r="C104" s="85"/>
      <c r="D104" s="85"/>
      <c r="E104" s="85"/>
      <c r="F104" s="85"/>
      <c r="G104" s="85"/>
      <c r="H104" s="85"/>
      <c r="I104" s="85"/>
      <c r="J104" s="86"/>
    </row>
    <row r="105" spans="1:10" ht="36" customHeight="1" x14ac:dyDescent="0.25">
      <c r="A105" s="19" t="s">
        <v>30</v>
      </c>
      <c r="B105" s="85" t="s">
        <v>216</v>
      </c>
      <c r="C105" s="85"/>
      <c r="D105" s="85"/>
      <c r="E105" s="85"/>
      <c r="F105" s="85"/>
      <c r="G105" s="85"/>
      <c r="H105" s="85"/>
      <c r="I105" s="85"/>
      <c r="J105" s="86"/>
    </row>
    <row r="106" spans="1:10" ht="64.5" customHeight="1" x14ac:dyDescent="0.25">
      <c r="A106" s="19" t="s">
        <v>31</v>
      </c>
      <c r="B106" s="85" t="s">
        <v>161</v>
      </c>
      <c r="C106" s="85"/>
      <c r="D106" s="85"/>
      <c r="E106" s="85"/>
      <c r="F106" s="85"/>
      <c r="G106" s="85"/>
      <c r="H106" s="85"/>
      <c r="I106" s="85"/>
      <c r="J106" s="86"/>
    </row>
    <row r="107" spans="1:10" ht="100.5" customHeight="1" x14ac:dyDescent="0.25">
      <c r="A107" s="19" t="s">
        <v>32</v>
      </c>
      <c r="B107" s="85" t="s">
        <v>162</v>
      </c>
      <c r="C107" s="85"/>
      <c r="D107" s="85"/>
      <c r="E107" s="85"/>
      <c r="F107" s="85"/>
      <c r="G107" s="85"/>
      <c r="H107" s="85"/>
      <c r="I107" s="85"/>
      <c r="J107" s="86"/>
    </row>
    <row r="108" spans="1:10" ht="27.75" customHeight="1" x14ac:dyDescent="0.25">
      <c r="A108" s="79" t="s">
        <v>33</v>
      </c>
      <c r="B108" s="80"/>
      <c r="C108" s="80"/>
      <c r="D108" s="80"/>
      <c r="E108" s="80"/>
      <c r="F108" s="80"/>
      <c r="G108" s="80"/>
      <c r="H108" s="80"/>
      <c r="I108" s="80"/>
      <c r="J108" s="81"/>
    </row>
    <row r="109" spans="1:10" ht="27.75" customHeight="1" x14ac:dyDescent="0.25">
      <c r="A109" s="107" t="s">
        <v>34</v>
      </c>
      <c r="B109" s="108"/>
      <c r="C109" s="108"/>
      <c r="D109" s="108"/>
      <c r="E109" s="108"/>
      <c r="F109" s="108"/>
      <c r="G109" s="108"/>
      <c r="H109" s="108"/>
      <c r="I109" s="108"/>
      <c r="J109" s="109"/>
    </row>
    <row r="110" spans="1:10" ht="27.75" customHeight="1" x14ac:dyDescent="0.25">
      <c r="A110" s="110" t="s">
        <v>40</v>
      </c>
      <c r="B110" s="111"/>
      <c r="C110" s="111"/>
      <c r="D110" s="111"/>
      <c r="E110" s="111"/>
      <c r="F110" s="111"/>
      <c r="G110" s="111"/>
      <c r="H110" s="111"/>
      <c r="I110" s="111"/>
      <c r="J110" s="112"/>
    </row>
    <row r="111" spans="1:10" ht="27.75" customHeight="1" x14ac:dyDescent="0.25">
      <c r="A111" s="79" t="s">
        <v>27</v>
      </c>
      <c r="B111" s="80"/>
      <c r="C111" s="80"/>
      <c r="D111" s="80"/>
      <c r="E111" s="80"/>
      <c r="F111" s="80"/>
      <c r="G111" s="80"/>
      <c r="H111" s="80"/>
      <c r="I111" s="80"/>
      <c r="J111" s="81"/>
    </row>
    <row r="112" spans="1:10" ht="27.75" customHeight="1" x14ac:dyDescent="0.25">
      <c r="A112" s="82" t="s">
        <v>28</v>
      </c>
      <c r="B112" s="83"/>
      <c r="C112" s="83"/>
      <c r="D112" s="83"/>
      <c r="E112" s="83"/>
      <c r="F112" s="83"/>
      <c r="G112" s="83"/>
      <c r="H112" s="83"/>
      <c r="I112" s="83"/>
      <c r="J112" s="84"/>
    </row>
    <row r="113" spans="1:10" ht="27.75" customHeight="1" x14ac:dyDescent="0.25">
      <c r="A113" s="19" t="s">
        <v>29</v>
      </c>
      <c r="B113" s="85" t="s">
        <v>117</v>
      </c>
      <c r="C113" s="85"/>
      <c r="D113" s="85"/>
      <c r="E113" s="85"/>
      <c r="F113" s="85"/>
      <c r="G113" s="85"/>
      <c r="H113" s="85"/>
      <c r="I113" s="85"/>
      <c r="J113" s="86"/>
    </row>
    <row r="114" spans="1:10" ht="31.5" customHeight="1" x14ac:dyDescent="0.25">
      <c r="A114" s="19" t="s">
        <v>30</v>
      </c>
      <c r="B114" s="85" t="s">
        <v>217</v>
      </c>
      <c r="C114" s="85"/>
      <c r="D114" s="85"/>
      <c r="E114" s="85"/>
      <c r="F114" s="85"/>
      <c r="G114" s="85"/>
      <c r="H114" s="85"/>
      <c r="I114" s="85"/>
      <c r="J114" s="86"/>
    </row>
    <row r="115" spans="1:10" ht="66.75" customHeight="1" x14ac:dyDescent="0.25">
      <c r="A115" s="19" t="s">
        <v>31</v>
      </c>
      <c r="B115" s="85" t="s">
        <v>163</v>
      </c>
      <c r="C115" s="85"/>
      <c r="D115" s="85"/>
      <c r="E115" s="85"/>
      <c r="F115" s="85"/>
      <c r="G115" s="85"/>
      <c r="H115" s="85"/>
      <c r="I115" s="85"/>
      <c r="J115" s="86"/>
    </row>
    <row r="116" spans="1:10" ht="96.75" customHeight="1" x14ac:dyDescent="0.25">
      <c r="A116" s="19" t="s">
        <v>32</v>
      </c>
      <c r="B116" s="85" t="s">
        <v>164</v>
      </c>
      <c r="C116" s="85"/>
      <c r="D116" s="85"/>
      <c r="E116" s="85"/>
      <c r="F116" s="85"/>
      <c r="G116" s="85"/>
      <c r="H116" s="85"/>
      <c r="I116" s="85"/>
      <c r="J116" s="86"/>
    </row>
    <row r="117" spans="1:10" ht="27.75" customHeight="1" x14ac:dyDescent="0.25">
      <c r="A117" s="79" t="s">
        <v>33</v>
      </c>
      <c r="B117" s="80"/>
      <c r="C117" s="80"/>
      <c r="D117" s="80"/>
      <c r="E117" s="80"/>
      <c r="F117" s="80"/>
      <c r="G117" s="80"/>
      <c r="H117" s="80"/>
      <c r="I117" s="80"/>
      <c r="J117" s="81"/>
    </row>
    <row r="118" spans="1:10" ht="27.75" customHeight="1" x14ac:dyDescent="0.25">
      <c r="A118" s="107" t="s">
        <v>34</v>
      </c>
      <c r="B118" s="108"/>
      <c r="C118" s="108"/>
      <c r="D118" s="108"/>
      <c r="E118" s="108"/>
      <c r="F118" s="108"/>
      <c r="G118" s="108"/>
      <c r="H118" s="108"/>
      <c r="I118" s="108"/>
      <c r="J118" s="109"/>
    </row>
    <row r="119" spans="1:10" ht="27.75" customHeight="1" x14ac:dyDescent="0.25">
      <c r="A119" s="110" t="s">
        <v>40</v>
      </c>
      <c r="B119" s="111"/>
      <c r="C119" s="111"/>
      <c r="D119" s="111"/>
      <c r="E119" s="111"/>
      <c r="F119" s="111"/>
      <c r="G119" s="111"/>
      <c r="H119" s="111"/>
      <c r="I119" s="111"/>
      <c r="J119" s="112"/>
    </row>
    <row r="120" spans="1:10" ht="27.75" customHeight="1" x14ac:dyDescent="0.25">
      <c r="A120" s="79" t="s">
        <v>27</v>
      </c>
      <c r="B120" s="80"/>
      <c r="C120" s="80"/>
      <c r="D120" s="80"/>
      <c r="E120" s="80"/>
      <c r="F120" s="80"/>
      <c r="G120" s="80"/>
      <c r="H120" s="80"/>
      <c r="I120" s="80"/>
      <c r="J120" s="81"/>
    </row>
    <row r="121" spans="1:10" ht="27.75" customHeight="1" x14ac:dyDescent="0.25">
      <c r="A121" s="82" t="s">
        <v>28</v>
      </c>
      <c r="B121" s="83"/>
      <c r="C121" s="83"/>
      <c r="D121" s="83"/>
      <c r="E121" s="83"/>
      <c r="F121" s="83"/>
      <c r="G121" s="83"/>
      <c r="H121" s="83"/>
      <c r="I121" s="83"/>
      <c r="J121" s="84"/>
    </row>
    <row r="122" spans="1:10" ht="27.75" customHeight="1" x14ac:dyDescent="0.25">
      <c r="A122" s="19" t="s">
        <v>29</v>
      </c>
      <c r="B122" s="85" t="s">
        <v>118</v>
      </c>
      <c r="C122" s="85"/>
      <c r="D122" s="85"/>
      <c r="E122" s="85"/>
      <c r="F122" s="85"/>
      <c r="G122" s="85"/>
      <c r="H122" s="85"/>
      <c r="I122" s="85"/>
      <c r="J122" s="86"/>
    </row>
    <row r="123" spans="1:10" ht="50.25" customHeight="1" x14ac:dyDescent="0.25">
      <c r="A123" s="19" t="s">
        <v>30</v>
      </c>
      <c r="B123" s="85" t="s">
        <v>218</v>
      </c>
      <c r="C123" s="85"/>
      <c r="D123" s="85"/>
      <c r="E123" s="85"/>
      <c r="F123" s="85"/>
      <c r="G123" s="85"/>
      <c r="H123" s="85"/>
      <c r="I123" s="85"/>
      <c r="J123" s="86"/>
    </row>
    <row r="124" spans="1:10" ht="69.75" customHeight="1" x14ac:dyDescent="0.25">
      <c r="A124" s="19" t="s">
        <v>31</v>
      </c>
      <c r="B124" s="85" t="s">
        <v>165</v>
      </c>
      <c r="C124" s="85"/>
      <c r="D124" s="85"/>
      <c r="E124" s="85"/>
      <c r="F124" s="85"/>
      <c r="G124" s="85"/>
      <c r="H124" s="85"/>
      <c r="I124" s="85"/>
      <c r="J124" s="86"/>
    </row>
    <row r="125" spans="1:10" ht="64.5" customHeight="1" x14ac:dyDescent="0.25">
      <c r="A125" s="19" t="s">
        <v>32</v>
      </c>
      <c r="B125" s="85" t="s">
        <v>196</v>
      </c>
      <c r="C125" s="85"/>
      <c r="D125" s="85"/>
      <c r="E125" s="85"/>
      <c r="F125" s="85"/>
      <c r="G125" s="85"/>
      <c r="H125" s="85"/>
      <c r="I125" s="85"/>
      <c r="J125" s="86"/>
    </row>
    <row r="126" spans="1:10" ht="27.75" customHeight="1" x14ac:dyDescent="0.25">
      <c r="A126" s="79" t="s">
        <v>33</v>
      </c>
      <c r="B126" s="80"/>
      <c r="C126" s="80"/>
      <c r="D126" s="80"/>
      <c r="E126" s="80"/>
      <c r="F126" s="80"/>
      <c r="G126" s="80"/>
      <c r="H126" s="80"/>
      <c r="I126" s="80"/>
      <c r="J126" s="81"/>
    </row>
    <row r="127" spans="1:10" ht="27.75" customHeight="1" x14ac:dyDescent="0.25">
      <c r="A127" s="107" t="s">
        <v>34</v>
      </c>
      <c r="B127" s="108"/>
      <c r="C127" s="108"/>
      <c r="D127" s="108"/>
      <c r="E127" s="108"/>
      <c r="F127" s="108"/>
      <c r="G127" s="108"/>
      <c r="H127" s="108"/>
      <c r="I127" s="108"/>
      <c r="J127" s="109"/>
    </row>
    <row r="128" spans="1:10" ht="27.75" customHeight="1" x14ac:dyDescent="0.25">
      <c r="A128" s="110" t="s">
        <v>40</v>
      </c>
      <c r="B128" s="111"/>
      <c r="C128" s="111"/>
      <c r="D128" s="111"/>
      <c r="E128" s="111"/>
      <c r="F128" s="111"/>
      <c r="G128" s="111"/>
      <c r="H128" s="111"/>
      <c r="I128" s="111"/>
      <c r="J128" s="112"/>
    </row>
    <row r="129" spans="1:10" ht="10.5" customHeight="1" x14ac:dyDescent="0.25">
      <c r="A129" s="25"/>
      <c r="B129" s="25"/>
      <c r="C129" s="25"/>
      <c r="D129" s="25"/>
      <c r="E129" s="25"/>
      <c r="F129" s="25"/>
      <c r="G129" s="25"/>
      <c r="H129" s="25"/>
      <c r="I129" s="25"/>
      <c r="J129" s="25"/>
    </row>
    <row r="130" spans="1:10" ht="15" customHeight="1" x14ac:dyDescent="0.25">
      <c r="A130" s="106" t="s">
        <v>41</v>
      </c>
      <c r="B130" s="106"/>
      <c r="C130" s="106"/>
      <c r="D130" s="106"/>
      <c r="E130" s="106"/>
      <c r="F130" s="106"/>
      <c r="G130" s="106"/>
      <c r="H130" s="106"/>
      <c r="I130" s="106"/>
      <c r="J130" s="106"/>
    </row>
  </sheetData>
  <mergeCells count="129">
    <mergeCell ref="A130:J130"/>
    <mergeCell ref="B115:J115"/>
    <mergeCell ref="B116:J116"/>
    <mergeCell ref="A117:J117"/>
    <mergeCell ref="A118:J118"/>
    <mergeCell ref="A119:J119"/>
    <mergeCell ref="A110:J110"/>
    <mergeCell ref="A111:J111"/>
    <mergeCell ref="A112:J112"/>
    <mergeCell ref="B113:J113"/>
    <mergeCell ref="B114:J114"/>
    <mergeCell ref="A120:J120"/>
    <mergeCell ref="A121:J121"/>
    <mergeCell ref="B122:J122"/>
    <mergeCell ref="B123:J123"/>
    <mergeCell ref="B124:J124"/>
    <mergeCell ref="B125:J125"/>
    <mergeCell ref="A126:J126"/>
    <mergeCell ref="A127:J127"/>
    <mergeCell ref="A128:J128"/>
    <mergeCell ref="B105:J105"/>
    <mergeCell ref="B106:J106"/>
    <mergeCell ref="B107:J107"/>
    <mergeCell ref="A108:J108"/>
    <mergeCell ref="A109:J109"/>
    <mergeCell ref="A100:J100"/>
    <mergeCell ref="A101:J101"/>
    <mergeCell ref="A102:J102"/>
    <mergeCell ref="A103:J103"/>
    <mergeCell ref="B104:J104"/>
    <mergeCell ref="B95:J95"/>
    <mergeCell ref="B96:J96"/>
    <mergeCell ref="B97:J97"/>
    <mergeCell ref="B98:J98"/>
    <mergeCell ref="A99:J99"/>
    <mergeCell ref="A90:J90"/>
    <mergeCell ref="A91:J91"/>
    <mergeCell ref="A92:J92"/>
    <mergeCell ref="A93:J93"/>
    <mergeCell ref="A94:J94"/>
    <mergeCell ref="A85:J85"/>
    <mergeCell ref="B86:J86"/>
    <mergeCell ref="B87:J87"/>
    <mergeCell ref="B88:J88"/>
    <mergeCell ref="B89:J89"/>
    <mergeCell ref="B80:J80"/>
    <mergeCell ref="A81:J81"/>
    <mergeCell ref="A82:J82"/>
    <mergeCell ref="A83:J83"/>
    <mergeCell ref="A84:J84"/>
    <mergeCell ref="A75:J75"/>
    <mergeCell ref="A76:J76"/>
    <mergeCell ref="B77:J77"/>
    <mergeCell ref="B78:J78"/>
    <mergeCell ref="B79:J79"/>
    <mergeCell ref="B70:J70"/>
    <mergeCell ref="B71:J71"/>
    <mergeCell ref="A72:J72"/>
    <mergeCell ref="A73:J73"/>
    <mergeCell ref="A74:J74"/>
    <mergeCell ref="A65:J65"/>
    <mergeCell ref="A66:J66"/>
    <mergeCell ref="A67:J67"/>
    <mergeCell ref="B68:J68"/>
    <mergeCell ref="B69:J69"/>
    <mergeCell ref="B60:J60"/>
    <mergeCell ref="B61:J61"/>
    <mergeCell ref="B62:J62"/>
    <mergeCell ref="A63:J63"/>
    <mergeCell ref="A64:J64"/>
    <mergeCell ref="A55:J55"/>
    <mergeCell ref="A56:J56"/>
    <mergeCell ref="A57:J57"/>
    <mergeCell ref="A58:J58"/>
    <mergeCell ref="B59:J59"/>
    <mergeCell ref="B50:J50"/>
    <mergeCell ref="B51:J51"/>
    <mergeCell ref="B52:J52"/>
    <mergeCell ref="B53:J53"/>
    <mergeCell ref="A54:J54"/>
    <mergeCell ref="A46:J46"/>
    <mergeCell ref="A47:J47"/>
    <mergeCell ref="A49:J49"/>
    <mergeCell ref="A40:J40"/>
    <mergeCell ref="B41:J41"/>
    <mergeCell ref="B42:J42"/>
    <mergeCell ref="B43:J43"/>
    <mergeCell ref="B44:J44"/>
    <mergeCell ref="A45:J45"/>
    <mergeCell ref="A48:J48"/>
    <mergeCell ref="A39:J39"/>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5">
    <dataValidation allowBlank="1" sqref="A8" xr:uid="{6BEA1099-3C49-4FEF-87EB-90358192928C}"/>
    <dataValidation allowBlank="1" showInputMessage="1" prompt="Nombre del capítulo" sqref="B8:J10" xr:uid="{B690BED9-43F8-42C3-9E52-DF6F9920B142}"/>
    <dataValidation allowBlank="1" showInputMessage="1" showErrorMessage="1" prompt="¿A quién va dirigido el programa?, ¿qué característica tiene esta población que requiere ser beneficiada?" sqref="B20:J20" xr:uid="{81ADFC6C-4454-4850-BA2C-A87C71C65FEC}"/>
    <dataValidation allowBlank="1" showInputMessage="1" showErrorMessage="1" prompt="Nombre del producto" sqref="B41:J42 B50:J51 B59:J60 B68:J69 B77:J78 B86:J87 B95:J96 B104:J105 B113:J114 B122:J123" xr:uid="{5711EC7A-933B-4A4A-BA76-706399CAE85F}"/>
    <dataValidation allowBlank="1" showInputMessage="1" showErrorMessage="1" prompt="1. Describir lo plasmado en el presupuesto_x000a_2. Describir lo alcanzado en términos financieros y de producción " sqref="B43:J43 B88:J88 B97:J97 B106:J106 B52:J52 B61:J61 B70:J70 B79:J79 B115:J115 B124:J124" xr:uid="{1619983C-C6CD-4DEC-B86E-A815E9ADA687}"/>
    <dataValidation allowBlank="1" showInputMessage="1" showErrorMessage="1" prompt="De existir desvío, explicar razones." sqref="B44:J44 B107:J107 B53:J53 B62:J62 B71:J71 B80:J80 B89:J89 B98:J98 B116:J116 B125:J125" xr:uid="{316AED78-6C36-4BB7-AD13-9897E38D4442}"/>
    <dataValidation allowBlank="1" showInputMessage="1" showErrorMessage="1" prompt="Oportunidades de mejora identificadas" sqref="A47:J47 A56:J56 A65:J65 A74:J74 A83:J83 A92:J92 A101:J101 A110:J110 A119:J119 A128:J129" xr:uid="{2780503F-986B-45C3-A529-0A1083EDA7D5}"/>
    <dataValidation allowBlank="1" showInputMessage="1" showErrorMessage="1" prompt="Presupuesto del programa" sqref="A25:C25 F25" xr:uid="{536F86A3-796E-4602-983F-C2A8186E375C}"/>
    <dataValidation allowBlank="1" showInputMessage="1" showErrorMessage="1" prompt="¿En qué consiste el programa?" sqref="B19:J19" xr:uid="{EE27DD4F-F7A9-481B-90A8-5ED7ED744FE1}"/>
    <dataValidation allowBlank="1" showInputMessage="1" showErrorMessage="1" prompt="Nombre del indicador" sqref="B28:B38" xr:uid="{0B085ED0-C1E3-4D00-AED7-5644C0673129}"/>
    <dataValidation allowBlank="1" showInputMessage="1" showErrorMessage="1" prompt="Meta anual del indicador" sqref="C28:C38 E28" xr:uid="{C385966E-B8B6-470E-9544-18B77FE2C0E8}"/>
    <dataValidation allowBlank="1" showInputMessage="1" showErrorMessage="1" prompt="Monto presupuestado para el producto" sqref="D28 F28 E29:F38" xr:uid="{878B5D18-F560-49BD-9994-B4BA11FFE1CC}"/>
    <dataValidation allowBlank="1" showInputMessage="1" showErrorMessage="1" prompt="Meta alcanzada en el trimestre" sqref="G28:G38" xr:uid="{50396768-E4C0-4187-80C0-329FF38F5A23}"/>
    <dataValidation allowBlank="1" showInputMessage="1" showErrorMessage="1" prompt="Monto ejecutado en el trimestre" sqref="H28:H38" xr:uid="{8DA47B61-D863-4FA8-A9AD-05D5AF1D0EDD}"/>
    <dataValidation allowBlank="1" showInputMessage="1" showErrorMessage="1" prompt="Nombre de cada producto" sqref="A28" xr:uid="{5926A454-207A-4846-889F-ECB3B64FB11D}"/>
  </dataValidations>
  <pageMargins left="0.7" right="0.7" top="0.75" bottom="0.75" header="0.3" footer="0.3"/>
  <pageSetup orientation="portrait" horizontalDpi="4294967295" verticalDpi="4294967295"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93029-63F6-4423-8951-08784FB6EA84}">
  <dimension ref="A1:L40"/>
  <sheetViews>
    <sheetView topLeftCell="A3" zoomScaleNormal="100" workbookViewId="0">
      <selection activeCell="A6" sqref="A6:J6"/>
    </sheetView>
  </sheetViews>
  <sheetFormatPr baseColWidth="10" defaultColWidth="11.42578125" defaultRowHeight="15" x14ac:dyDescent="0.25"/>
  <cols>
    <col min="1" max="1" width="23.42578125" style="6" customWidth="1"/>
    <col min="2" max="2" width="14.28515625" style="6" customWidth="1"/>
    <col min="3" max="10" width="12.7109375" style="6" customWidth="1"/>
    <col min="11" max="11" width="11.42578125" style="6"/>
    <col min="12" max="12" width="17.140625" bestFit="1" customWidth="1"/>
  </cols>
  <sheetData>
    <row r="1" spans="1:11" ht="21.75" thickBot="1" x14ac:dyDescent="0.3">
      <c r="A1" s="20"/>
      <c r="B1" s="63" t="s">
        <v>51</v>
      </c>
      <c r="C1" s="64"/>
      <c r="D1" s="64"/>
      <c r="E1" s="64"/>
      <c r="F1" s="64"/>
      <c r="G1" s="64"/>
      <c r="H1" s="64"/>
      <c r="I1" s="64"/>
      <c r="J1" s="65"/>
      <c r="K1" s="1"/>
    </row>
    <row r="2" spans="1:11" ht="21.75" thickBot="1" x14ac:dyDescent="0.3">
      <c r="A2" s="21"/>
      <c r="B2" s="66" t="s">
        <v>0</v>
      </c>
      <c r="C2" s="67"/>
      <c r="D2" s="66" t="s">
        <v>1</v>
      </c>
      <c r="E2" s="67"/>
      <c r="F2" s="67"/>
      <c r="G2" s="67"/>
      <c r="H2" s="68"/>
      <c r="I2" s="2" t="s">
        <v>2</v>
      </c>
      <c r="J2" s="3" t="s">
        <v>3</v>
      </c>
      <c r="K2" s="1"/>
    </row>
    <row r="3" spans="1:11" ht="21.75" thickBot="1" x14ac:dyDescent="0.3">
      <c r="A3" s="22"/>
      <c r="B3" s="69" t="s">
        <v>4</v>
      </c>
      <c r="C3" s="70"/>
      <c r="D3" s="69"/>
      <c r="E3" s="70"/>
      <c r="F3" s="70"/>
      <c r="G3" s="70"/>
      <c r="H3" s="71"/>
      <c r="I3" s="26"/>
      <c r="J3" s="27"/>
      <c r="K3" s="1"/>
    </row>
    <row r="4" spans="1:11" x14ac:dyDescent="0.25">
      <c r="A4" s="72"/>
      <c r="B4" s="73"/>
      <c r="C4" s="73"/>
      <c r="D4" s="74"/>
      <c r="E4" s="74"/>
      <c r="F4" s="74"/>
      <c r="G4" s="74"/>
      <c r="H4" s="74"/>
      <c r="I4" s="73"/>
      <c r="J4" s="75"/>
      <c r="K4" s="1"/>
    </row>
    <row r="5" spans="1:11" ht="3" customHeight="1" x14ac:dyDescent="0.25">
      <c r="A5" s="76"/>
      <c r="B5" s="77"/>
      <c r="C5" s="77"/>
      <c r="D5" s="77"/>
      <c r="E5" s="77"/>
      <c r="F5" s="77"/>
      <c r="G5" s="77"/>
      <c r="H5" s="77"/>
      <c r="I5" s="77"/>
      <c r="J5" s="78"/>
      <c r="K5" s="1"/>
    </row>
    <row r="6" spans="1:11" ht="15.75" x14ac:dyDescent="0.25">
      <c r="A6" s="79" t="s">
        <v>207</v>
      </c>
      <c r="B6" s="80"/>
      <c r="C6" s="80"/>
      <c r="D6" s="80"/>
      <c r="E6" s="80"/>
      <c r="F6" s="80"/>
      <c r="G6" s="80"/>
      <c r="H6" s="80"/>
      <c r="I6" s="80"/>
      <c r="J6" s="81"/>
      <c r="K6" s="1"/>
    </row>
    <row r="7" spans="1:11" ht="15.75" x14ac:dyDescent="0.25">
      <c r="A7" s="82" t="s">
        <v>5</v>
      </c>
      <c r="B7" s="83"/>
      <c r="C7" s="83"/>
      <c r="D7" s="83"/>
      <c r="E7" s="83"/>
      <c r="F7" s="83"/>
      <c r="G7" s="83"/>
      <c r="H7" s="83"/>
      <c r="I7" s="83"/>
      <c r="J7" s="84"/>
      <c r="K7" s="1"/>
    </row>
    <row r="8" spans="1:11" ht="15" customHeight="1" x14ac:dyDescent="0.25">
      <c r="A8" s="4" t="s">
        <v>6</v>
      </c>
      <c r="B8" s="60" t="s">
        <v>63</v>
      </c>
      <c r="C8" s="61"/>
      <c r="D8" s="61"/>
      <c r="E8" s="61"/>
      <c r="F8" s="61"/>
      <c r="G8" s="61"/>
      <c r="H8" s="61"/>
      <c r="I8" s="61"/>
      <c r="J8" s="62"/>
      <c r="K8" s="1"/>
    </row>
    <row r="9" spans="1:11" ht="15" customHeight="1" x14ac:dyDescent="0.25">
      <c r="A9" s="23" t="s">
        <v>35</v>
      </c>
      <c r="B9" s="60" t="s">
        <v>64</v>
      </c>
      <c r="C9" s="61"/>
      <c r="D9" s="61"/>
      <c r="E9" s="61"/>
      <c r="F9" s="61"/>
      <c r="G9" s="61"/>
      <c r="H9" s="61"/>
      <c r="I9" s="61"/>
      <c r="J9" s="62"/>
      <c r="K9" s="1"/>
    </row>
    <row r="10" spans="1:11" ht="15" customHeight="1" x14ac:dyDescent="0.25">
      <c r="A10" s="23" t="s">
        <v>36</v>
      </c>
      <c r="B10" s="60" t="s">
        <v>59</v>
      </c>
      <c r="C10" s="61"/>
      <c r="D10" s="61"/>
      <c r="E10" s="61"/>
      <c r="F10" s="61"/>
      <c r="G10" s="61"/>
      <c r="H10" s="61"/>
      <c r="I10" s="61"/>
      <c r="J10" s="62"/>
      <c r="K10" s="1"/>
    </row>
    <row r="11" spans="1:11" ht="31.5" customHeight="1" x14ac:dyDescent="0.25">
      <c r="A11" s="4" t="s">
        <v>7</v>
      </c>
      <c r="B11" s="120" t="s">
        <v>136</v>
      </c>
      <c r="C11" s="120"/>
      <c r="D11" s="120"/>
      <c r="E11" s="120"/>
      <c r="F11" s="120"/>
      <c r="G11" s="120"/>
      <c r="H11" s="120"/>
      <c r="I11" s="120"/>
      <c r="J11" s="120"/>
    </row>
    <row r="12" spans="1:11" ht="35.25" customHeight="1" x14ac:dyDescent="0.25">
      <c r="A12" s="4" t="s">
        <v>8</v>
      </c>
      <c r="B12" s="120" t="s">
        <v>135</v>
      </c>
      <c r="C12" s="120"/>
      <c r="D12" s="120"/>
      <c r="E12" s="120"/>
      <c r="F12" s="120"/>
      <c r="G12" s="120"/>
      <c r="H12" s="120"/>
      <c r="I12" s="120"/>
      <c r="J12" s="120"/>
    </row>
    <row r="13" spans="1:11" ht="15.75" x14ac:dyDescent="0.25">
      <c r="A13" s="79" t="s">
        <v>9</v>
      </c>
      <c r="B13" s="80"/>
      <c r="C13" s="80"/>
      <c r="D13" s="80"/>
      <c r="E13" s="80"/>
      <c r="F13" s="80"/>
      <c r="G13" s="80"/>
      <c r="H13" s="80"/>
      <c r="I13" s="80"/>
      <c r="J13" s="81"/>
    </row>
    <row r="14" spans="1:11" ht="27.75" customHeight="1" x14ac:dyDescent="0.25">
      <c r="A14" s="4" t="s">
        <v>10</v>
      </c>
      <c r="B14" s="24">
        <v>2</v>
      </c>
      <c r="C14" s="87" t="str">
        <f>IFERROR(VLOOKUP(B14,'[1]Validacion datos'!A2:B5,2,FALSE),"")</f>
        <v>DESARROLLO SOCIAL</v>
      </c>
      <c r="D14" s="87"/>
      <c r="E14" s="87"/>
      <c r="F14" s="87"/>
      <c r="G14" s="87"/>
      <c r="H14" s="87"/>
      <c r="I14" s="87"/>
      <c r="J14" s="87"/>
    </row>
    <row r="15" spans="1:11" ht="26.25" customHeight="1" x14ac:dyDescent="0.25">
      <c r="A15" s="4" t="s">
        <v>11</v>
      </c>
      <c r="B15" s="7">
        <v>2.2000000000000002</v>
      </c>
      <c r="C15" s="87" t="str">
        <f>IFERROR(VLOOKUP(B15,'[1]Validacion datos'!A8:B26,2,FALSE),"")</f>
        <v>Salud y seguridad social integral</v>
      </c>
      <c r="D15" s="87"/>
      <c r="E15" s="87"/>
      <c r="F15" s="87"/>
      <c r="G15" s="87"/>
      <c r="H15" s="87"/>
      <c r="I15" s="87"/>
      <c r="J15" s="87"/>
    </row>
    <row r="16" spans="1:11" ht="35.25" customHeight="1" x14ac:dyDescent="0.25">
      <c r="A16" s="4" t="s">
        <v>12</v>
      </c>
      <c r="B16" s="7" t="s">
        <v>65</v>
      </c>
      <c r="C16" s="88"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88"/>
      <c r="E16" s="88"/>
      <c r="F16" s="88"/>
      <c r="G16" s="88"/>
      <c r="H16" s="88"/>
      <c r="I16" s="88"/>
      <c r="J16" s="88"/>
    </row>
    <row r="17" spans="1:12" ht="15.75" x14ac:dyDescent="0.25">
      <c r="A17" s="79" t="s">
        <v>13</v>
      </c>
      <c r="B17" s="80"/>
      <c r="C17" s="80"/>
      <c r="D17" s="80"/>
      <c r="E17" s="80"/>
      <c r="F17" s="80"/>
      <c r="G17" s="80"/>
      <c r="H17" s="80"/>
      <c r="I17" s="80"/>
      <c r="J17" s="81"/>
    </row>
    <row r="18" spans="1:12" ht="29.25" customHeight="1" x14ac:dyDescent="0.25">
      <c r="A18" s="4" t="s">
        <v>14</v>
      </c>
      <c r="B18" s="85" t="s">
        <v>58</v>
      </c>
      <c r="C18" s="85"/>
      <c r="D18" s="85"/>
      <c r="E18" s="85"/>
      <c r="F18" s="85"/>
      <c r="G18" s="85"/>
      <c r="H18" s="85"/>
      <c r="I18" s="85"/>
      <c r="J18" s="86"/>
    </row>
    <row r="19" spans="1:12" ht="30.75" customHeight="1" x14ac:dyDescent="0.25">
      <c r="A19" s="9" t="s">
        <v>15</v>
      </c>
      <c r="B19" s="85" t="s">
        <v>57</v>
      </c>
      <c r="C19" s="85"/>
      <c r="D19" s="85"/>
      <c r="E19" s="85"/>
      <c r="F19" s="85"/>
      <c r="G19" s="85"/>
      <c r="H19" s="85"/>
      <c r="I19" s="85"/>
      <c r="J19" s="86"/>
    </row>
    <row r="20" spans="1:12" ht="30.75" customHeight="1" x14ac:dyDescent="0.25">
      <c r="A20" s="9" t="s">
        <v>16</v>
      </c>
      <c r="B20" s="85" t="s">
        <v>54</v>
      </c>
      <c r="C20" s="85"/>
      <c r="D20" s="85"/>
      <c r="E20" s="85"/>
      <c r="F20" s="85"/>
      <c r="G20" s="85"/>
      <c r="H20" s="85"/>
      <c r="I20" s="85"/>
      <c r="J20" s="86"/>
    </row>
    <row r="21" spans="1:12" ht="36.75" customHeight="1" x14ac:dyDescent="0.25">
      <c r="A21" s="9" t="s">
        <v>37</v>
      </c>
      <c r="B21" s="118" t="s">
        <v>149</v>
      </c>
      <c r="C21" s="118"/>
      <c r="D21" s="118"/>
      <c r="E21" s="118"/>
      <c r="F21" s="118"/>
      <c r="G21" s="118"/>
      <c r="H21" s="118"/>
      <c r="I21" s="118"/>
      <c r="J21" s="119"/>
      <c r="K21" s="1"/>
    </row>
    <row r="22" spans="1:12" ht="15.75" x14ac:dyDescent="0.25">
      <c r="A22" s="79" t="s">
        <v>17</v>
      </c>
      <c r="B22" s="80"/>
      <c r="C22" s="80"/>
      <c r="D22" s="80"/>
      <c r="E22" s="80"/>
      <c r="F22" s="80"/>
      <c r="G22" s="80"/>
      <c r="H22" s="80"/>
      <c r="I22" s="80"/>
      <c r="J22" s="81"/>
      <c r="L22" s="59"/>
    </row>
    <row r="23" spans="1:12" ht="15.75" x14ac:dyDescent="0.25">
      <c r="A23" s="82" t="s">
        <v>18</v>
      </c>
      <c r="B23" s="83"/>
      <c r="C23" s="83"/>
      <c r="D23" s="83"/>
      <c r="E23" s="83"/>
      <c r="F23" s="83"/>
      <c r="G23" s="83"/>
      <c r="H23" s="83"/>
      <c r="I23" s="83"/>
      <c r="J23" s="84"/>
      <c r="K23" s="1"/>
    </row>
    <row r="24" spans="1:12" ht="15" customHeight="1" x14ac:dyDescent="0.25">
      <c r="A24" s="91" t="s">
        <v>19</v>
      </c>
      <c r="B24" s="92"/>
      <c r="C24" s="93" t="s">
        <v>20</v>
      </c>
      <c r="D24" s="94"/>
      <c r="E24" s="94"/>
      <c r="F24" s="94" t="s">
        <v>21</v>
      </c>
      <c r="G24" s="94"/>
      <c r="H24" s="92"/>
      <c r="I24" s="93" t="s">
        <v>22</v>
      </c>
      <c r="J24" s="95"/>
    </row>
    <row r="25" spans="1:12" x14ac:dyDescent="0.25">
      <c r="A25" s="113" cm="1">
        <f t="array" ref="A25">Tabla14[Financiera
(B)]</f>
        <v>76052172</v>
      </c>
      <c r="B25" s="114"/>
      <c r="C25" s="98"/>
      <c r="D25" s="99"/>
      <c r="E25" s="100"/>
      <c r="F25" s="98"/>
      <c r="G25" s="99"/>
      <c r="H25" s="100"/>
      <c r="I25" s="101">
        <f>IF(G25&gt;0,G25/C25,0)</f>
        <v>0</v>
      </c>
      <c r="J25" s="102"/>
    </row>
    <row r="26" spans="1:12" ht="15.75" x14ac:dyDescent="0.25">
      <c r="A26" s="82" t="s">
        <v>23</v>
      </c>
      <c r="B26" s="83"/>
      <c r="C26" s="83"/>
      <c r="D26" s="83"/>
      <c r="E26" s="83"/>
      <c r="F26" s="83"/>
      <c r="G26" s="83"/>
      <c r="H26" s="83"/>
      <c r="I26" s="83"/>
      <c r="J26" s="84"/>
      <c r="K26" s="1"/>
    </row>
    <row r="27" spans="1:12" x14ac:dyDescent="0.25">
      <c r="A27" s="5"/>
      <c r="B27"/>
      <c r="C27" s="103" t="s">
        <v>50</v>
      </c>
      <c r="D27" s="104"/>
      <c r="E27" s="103" t="s">
        <v>48</v>
      </c>
      <c r="F27" s="104"/>
      <c r="G27" s="103" t="s">
        <v>49</v>
      </c>
      <c r="H27" s="103"/>
      <c r="I27" s="103" t="s">
        <v>24</v>
      </c>
      <c r="J27" s="105"/>
    </row>
    <row r="28" spans="1:12" ht="38.25" x14ac:dyDescent="0.25">
      <c r="A28" s="10" t="s">
        <v>25</v>
      </c>
      <c r="B28" s="11" t="s">
        <v>26</v>
      </c>
      <c r="C28" s="11" t="s">
        <v>38</v>
      </c>
      <c r="D28" s="11" t="s">
        <v>39</v>
      </c>
      <c r="E28" s="11" t="s">
        <v>42</v>
      </c>
      <c r="F28" s="11" t="s">
        <v>43</v>
      </c>
      <c r="G28" s="11" t="s">
        <v>44</v>
      </c>
      <c r="H28" s="11" t="s">
        <v>45</v>
      </c>
      <c r="I28" s="11" t="s">
        <v>46</v>
      </c>
      <c r="J28" s="12" t="s">
        <v>47</v>
      </c>
      <c r="L28" s="55"/>
    </row>
    <row r="29" spans="1:12" ht="38.25" customHeight="1" x14ac:dyDescent="0.25">
      <c r="A29" s="32" t="s">
        <v>68</v>
      </c>
      <c r="B29" s="34" t="s">
        <v>71</v>
      </c>
      <c r="C29" s="13">
        <v>9410</v>
      </c>
      <c r="D29" s="40">
        <v>76052172</v>
      </c>
      <c r="E29" s="13">
        <v>2267</v>
      </c>
      <c r="F29" s="40">
        <v>14000000</v>
      </c>
      <c r="G29" s="14">
        <v>3108</v>
      </c>
      <c r="H29" s="40">
        <v>13910867.34</v>
      </c>
      <c r="I29" s="15">
        <f>IF(G29&gt;0,G29/C29,0)</f>
        <v>0.33028692879914984</v>
      </c>
      <c r="J29" s="16">
        <f>IF(H29&gt;0,H29/D29,0)</f>
        <v>0.18291216377094396</v>
      </c>
    </row>
    <row r="30" spans="1:12" ht="15.75" x14ac:dyDescent="0.25">
      <c r="A30" s="79" t="s">
        <v>27</v>
      </c>
      <c r="B30" s="80"/>
      <c r="C30" s="80"/>
      <c r="D30" s="80"/>
      <c r="E30" s="80"/>
      <c r="F30" s="80"/>
      <c r="G30" s="80"/>
      <c r="H30" s="80"/>
      <c r="I30" s="80"/>
      <c r="J30" s="81"/>
    </row>
    <row r="31" spans="1:12" ht="15.75" x14ac:dyDescent="0.25">
      <c r="A31" s="82" t="s">
        <v>28</v>
      </c>
      <c r="B31" s="83"/>
      <c r="C31" s="83"/>
      <c r="D31" s="83"/>
      <c r="E31" s="83"/>
      <c r="F31" s="83"/>
      <c r="G31" s="83"/>
      <c r="H31" s="83"/>
      <c r="I31" s="83"/>
      <c r="J31" s="84"/>
      <c r="K31" s="1"/>
    </row>
    <row r="32" spans="1:12" ht="23.25" customHeight="1" x14ac:dyDescent="0.25">
      <c r="A32" s="19" t="s">
        <v>29</v>
      </c>
      <c r="B32" s="85" t="s">
        <v>74</v>
      </c>
      <c r="C32" s="85"/>
      <c r="D32" s="85"/>
      <c r="E32" s="85"/>
      <c r="F32" s="85"/>
      <c r="G32" s="85"/>
      <c r="H32" s="85"/>
      <c r="I32" s="85"/>
      <c r="J32" s="86"/>
    </row>
    <row r="33" spans="1:11" ht="34.5" customHeight="1" x14ac:dyDescent="0.25">
      <c r="A33" s="19" t="s">
        <v>30</v>
      </c>
      <c r="B33" s="85" t="s">
        <v>75</v>
      </c>
      <c r="C33" s="85"/>
      <c r="D33" s="85"/>
      <c r="E33" s="85"/>
      <c r="F33" s="85"/>
      <c r="G33" s="85"/>
      <c r="H33" s="85"/>
      <c r="I33" s="85"/>
      <c r="J33" s="86"/>
    </row>
    <row r="34" spans="1:11" ht="65.25" customHeight="1" x14ac:dyDescent="0.25">
      <c r="A34" s="19" t="s">
        <v>31</v>
      </c>
      <c r="B34" s="89" t="s">
        <v>166</v>
      </c>
      <c r="C34" s="89"/>
      <c r="D34" s="89"/>
      <c r="E34" s="89"/>
      <c r="F34" s="89"/>
      <c r="G34" s="89"/>
      <c r="H34" s="89"/>
      <c r="I34" s="89"/>
      <c r="J34" s="90"/>
    </row>
    <row r="35" spans="1:11" ht="119.25" customHeight="1" x14ac:dyDescent="0.25">
      <c r="A35" s="19" t="s">
        <v>32</v>
      </c>
      <c r="B35" s="118" t="s">
        <v>167</v>
      </c>
      <c r="C35" s="118"/>
      <c r="D35" s="118"/>
      <c r="E35" s="118"/>
      <c r="F35" s="118"/>
      <c r="G35" s="118"/>
      <c r="H35" s="118"/>
      <c r="I35" s="118"/>
      <c r="J35" s="119"/>
    </row>
    <row r="36" spans="1:11" ht="15.75" x14ac:dyDescent="0.25">
      <c r="A36" s="79" t="s">
        <v>33</v>
      </c>
      <c r="B36" s="80"/>
      <c r="C36" s="80"/>
      <c r="D36" s="80"/>
      <c r="E36" s="80"/>
      <c r="F36" s="80"/>
      <c r="G36" s="80"/>
      <c r="H36" s="80"/>
      <c r="I36" s="80"/>
      <c r="J36" s="81"/>
    </row>
    <row r="37" spans="1:11" ht="15.75" x14ac:dyDescent="0.25">
      <c r="A37" s="107" t="s">
        <v>34</v>
      </c>
      <c r="B37" s="108"/>
      <c r="C37" s="108"/>
      <c r="D37" s="108"/>
      <c r="E37" s="108"/>
      <c r="F37" s="108"/>
      <c r="G37" s="108"/>
      <c r="H37" s="108"/>
      <c r="I37" s="108"/>
      <c r="J37" s="109"/>
      <c r="K37" s="1"/>
    </row>
    <row r="38" spans="1:11" ht="27.75" customHeight="1" x14ac:dyDescent="0.25">
      <c r="A38" s="110" t="s">
        <v>40</v>
      </c>
      <c r="B38" s="111"/>
      <c r="C38" s="111"/>
      <c r="D38" s="111"/>
      <c r="E38" s="111"/>
      <c r="F38" s="111"/>
      <c r="G38" s="111"/>
      <c r="H38" s="111"/>
      <c r="I38" s="111"/>
      <c r="J38" s="112"/>
    </row>
    <row r="39" spans="1:11" ht="12" customHeight="1" x14ac:dyDescent="0.25">
      <c r="A39" s="25"/>
      <c r="B39" s="25"/>
      <c r="C39" s="25"/>
      <c r="D39" s="25"/>
      <c r="E39" s="25"/>
      <c r="F39" s="25"/>
      <c r="G39" s="25"/>
      <c r="H39" s="25"/>
      <c r="I39" s="25"/>
      <c r="J39" s="25"/>
    </row>
    <row r="40" spans="1:11" ht="15.75" customHeight="1" x14ac:dyDescent="0.25">
      <c r="A40" s="106" t="s">
        <v>41</v>
      </c>
      <c r="B40" s="106"/>
      <c r="C40" s="106"/>
      <c r="D40" s="106"/>
      <c r="E40" s="106"/>
      <c r="F40" s="106"/>
      <c r="G40" s="106"/>
      <c r="H40" s="106"/>
      <c r="I40" s="106"/>
      <c r="J40" s="106"/>
    </row>
  </sheetData>
  <mergeCells count="48">
    <mergeCell ref="A37:J37"/>
    <mergeCell ref="A38:J38"/>
    <mergeCell ref="A40:J40"/>
    <mergeCell ref="A31:J31"/>
    <mergeCell ref="B32:J32"/>
    <mergeCell ref="B33:J33"/>
    <mergeCell ref="B34:J34"/>
    <mergeCell ref="B35:J35"/>
    <mergeCell ref="A36:J36"/>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qref="A8" xr:uid="{019597C8-51D2-4025-90E0-CD7F6D84E5F2}"/>
    <dataValidation allowBlank="1" showInputMessage="1" prompt="Nombre del capítulo" sqref="B8:J10" xr:uid="{85ED05BE-67FB-4B9C-8C8A-D67CCF3F6622}"/>
    <dataValidation allowBlank="1" showInputMessage="1" showErrorMessage="1" prompt="¿A quién va dirigido el programa?, ¿qué característica tiene esta población que requiere ser beneficiada?" sqref="B20:J20" xr:uid="{F3F8BE25-B589-4D47-83D8-230610E5C425}"/>
    <dataValidation allowBlank="1" showInputMessage="1" showErrorMessage="1" prompt="Nombre del producto" sqref="B32:J32" xr:uid="{3CAF5257-529E-428D-886D-ACD64E90601F}"/>
    <dataValidation allowBlank="1" showInputMessage="1" showErrorMessage="1" prompt="¿En qué consiste el producto? su objetivo" sqref="B33:J33" xr:uid="{FF59965A-CB72-4129-81FD-14F6D59B6DD3}"/>
    <dataValidation allowBlank="1" showInputMessage="1" showErrorMessage="1" prompt="1. Describir lo plasmado en el presupuesto_x000a_2. Describir lo alcanzado en términos financieros y de producción " sqref="B34:J34" xr:uid="{EC506E72-1B3C-48F0-AC47-77981FE6F53D}"/>
    <dataValidation allowBlank="1" showInputMessage="1" showErrorMessage="1" prompt="De existir desvío, explicar razones." sqref="B35:J35" xr:uid="{0D02A52B-0814-4484-845D-F488918B6E6E}"/>
    <dataValidation allowBlank="1" showInputMessage="1" showErrorMessage="1" prompt="Oportunidades de mejora identificadas" sqref="A38:J39" xr:uid="{585B3625-CDE4-490A-9DB9-9ACC7544628A}"/>
    <dataValidation allowBlank="1" showInputMessage="1" showErrorMessage="1" prompt="Presupuesto del programa" sqref="A25:C25 F25" xr:uid="{F0C88479-4847-450E-9F38-A5EDD280FB7D}"/>
    <dataValidation allowBlank="1" showInputMessage="1" showErrorMessage="1" prompt="¿En qué consiste el programa?" sqref="B19:J19" xr:uid="{93CC4DF6-6557-40F6-AF98-5A46FC230418}"/>
    <dataValidation allowBlank="1" showInputMessage="1" showErrorMessage="1" prompt="Nombre de cada producto" sqref="A28:A29" xr:uid="{E5031C88-38D8-470F-9179-7AA898C94F41}"/>
    <dataValidation allowBlank="1" showInputMessage="1" showErrorMessage="1" prompt="Nombre del indicador" sqref="B28:B29" xr:uid="{E11EEBD1-525E-4B81-A57F-2D993E71D4DD}"/>
    <dataValidation allowBlank="1" showInputMessage="1" showErrorMessage="1" prompt="Meta anual del indicador" sqref="C28:C29 E28" xr:uid="{6CD20F58-2181-49E3-A392-66FC03EFA582}"/>
    <dataValidation allowBlank="1" showInputMessage="1" showErrorMessage="1" prompt="Monto presupuestado para el producto" sqref="D28:D29 E29:F29 F28" xr:uid="{423570C8-C422-48EB-9229-5434D0348D43}"/>
    <dataValidation allowBlank="1" showInputMessage="1" showErrorMessage="1" prompt="Meta alcanzada en el trimestre" sqref="G28:G29" xr:uid="{DB9E2466-5380-4DC8-ACE0-01872266A5FF}"/>
    <dataValidation allowBlank="1" showInputMessage="1" showErrorMessage="1" prompt="Monto ejecutado en el trimestre" sqref="H28:H29" xr:uid="{A663C5FE-7DB1-43B1-8B2C-A1EEFA3336D1}"/>
  </dataValidations>
  <pageMargins left="0.7" right="0.7" top="0.75" bottom="0.75" header="0.3" footer="0.3"/>
  <ignoredErrors>
    <ignoredError sqref="A25" unlockedFormula="1"/>
  </ignoredErrors>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BF698-918B-4705-A31C-A4847768DC5B}">
  <dimension ref="A1:L59"/>
  <sheetViews>
    <sheetView workbookViewId="0">
      <selection activeCell="K8" sqref="K8"/>
    </sheetView>
  </sheetViews>
  <sheetFormatPr baseColWidth="10" defaultColWidth="11.42578125" defaultRowHeight="15" x14ac:dyDescent="0.25"/>
  <cols>
    <col min="1" max="1" width="23.42578125" style="6" customWidth="1"/>
    <col min="2" max="2" width="17.28515625" style="6" customWidth="1"/>
    <col min="3" max="10" width="12.7109375" style="6" customWidth="1"/>
    <col min="11" max="11" width="11.42578125" style="6"/>
  </cols>
  <sheetData>
    <row r="1" spans="1:11" ht="21.75" thickBot="1" x14ac:dyDescent="0.3">
      <c r="A1" s="20"/>
      <c r="B1" s="63" t="s">
        <v>51</v>
      </c>
      <c r="C1" s="64"/>
      <c r="D1" s="64"/>
      <c r="E1" s="64"/>
      <c r="F1" s="64"/>
      <c r="G1" s="64"/>
      <c r="H1" s="64"/>
      <c r="I1" s="64"/>
      <c r="J1" s="65"/>
      <c r="K1" s="1"/>
    </row>
    <row r="2" spans="1:11" ht="21.75" thickBot="1" x14ac:dyDescent="0.3">
      <c r="A2" s="21"/>
      <c r="B2" s="66" t="s">
        <v>0</v>
      </c>
      <c r="C2" s="67"/>
      <c r="D2" s="66" t="s">
        <v>1</v>
      </c>
      <c r="E2" s="67"/>
      <c r="F2" s="67"/>
      <c r="G2" s="67"/>
      <c r="H2" s="68"/>
      <c r="I2" s="2" t="s">
        <v>2</v>
      </c>
      <c r="J2" s="3" t="s">
        <v>3</v>
      </c>
      <c r="K2" s="1"/>
    </row>
    <row r="3" spans="1:11" ht="21.75" thickBot="1" x14ac:dyDescent="0.3">
      <c r="A3" s="22"/>
      <c r="B3" s="69" t="s">
        <v>4</v>
      </c>
      <c r="C3" s="70"/>
      <c r="D3" s="69"/>
      <c r="E3" s="70"/>
      <c r="F3" s="70"/>
      <c r="G3" s="70"/>
      <c r="H3" s="71"/>
      <c r="I3" s="26"/>
      <c r="J3" s="27"/>
      <c r="K3" s="1"/>
    </row>
    <row r="4" spans="1:11" x14ac:dyDescent="0.25">
      <c r="A4" s="72"/>
      <c r="B4" s="73"/>
      <c r="C4" s="73"/>
      <c r="D4" s="74"/>
      <c r="E4" s="74"/>
      <c r="F4" s="74"/>
      <c r="G4" s="74"/>
      <c r="H4" s="74"/>
      <c r="I4" s="73"/>
      <c r="J4" s="75"/>
      <c r="K4" s="1"/>
    </row>
    <row r="5" spans="1:11" ht="3" customHeight="1" x14ac:dyDescent="0.25">
      <c r="A5" s="76"/>
      <c r="B5" s="77"/>
      <c r="C5" s="77"/>
      <c r="D5" s="77"/>
      <c r="E5" s="77"/>
      <c r="F5" s="77"/>
      <c r="G5" s="77"/>
      <c r="H5" s="77"/>
      <c r="I5" s="77"/>
      <c r="J5" s="78"/>
      <c r="K5" s="1"/>
    </row>
    <row r="6" spans="1:11" ht="15.75" x14ac:dyDescent="0.25">
      <c r="A6" s="79" t="s">
        <v>207</v>
      </c>
      <c r="B6" s="80"/>
      <c r="C6" s="80"/>
      <c r="D6" s="80"/>
      <c r="E6" s="80"/>
      <c r="F6" s="80"/>
      <c r="G6" s="80"/>
      <c r="H6" s="80"/>
      <c r="I6" s="80"/>
      <c r="J6" s="81"/>
      <c r="K6" s="1"/>
    </row>
    <row r="7" spans="1:11" ht="15.75" x14ac:dyDescent="0.25">
      <c r="A7" s="82" t="s">
        <v>5</v>
      </c>
      <c r="B7" s="83"/>
      <c r="C7" s="83"/>
      <c r="D7" s="83"/>
      <c r="E7" s="83"/>
      <c r="F7" s="83"/>
      <c r="G7" s="83"/>
      <c r="H7" s="83"/>
      <c r="I7" s="83"/>
      <c r="J7" s="84"/>
      <c r="K7" s="1"/>
    </row>
    <row r="8" spans="1:11" ht="15" customHeight="1" x14ac:dyDescent="0.25">
      <c r="A8" s="4" t="s">
        <v>6</v>
      </c>
      <c r="B8" s="60" t="s">
        <v>63</v>
      </c>
      <c r="C8" s="61"/>
      <c r="D8" s="61"/>
      <c r="E8" s="61"/>
      <c r="F8" s="61"/>
      <c r="G8" s="61"/>
      <c r="H8" s="61"/>
      <c r="I8" s="61"/>
      <c r="J8" s="62"/>
      <c r="K8" s="1"/>
    </row>
    <row r="9" spans="1:11" ht="15" customHeight="1" x14ac:dyDescent="0.25">
      <c r="A9" s="23" t="s">
        <v>35</v>
      </c>
      <c r="B9" s="60" t="s">
        <v>64</v>
      </c>
      <c r="C9" s="61"/>
      <c r="D9" s="61"/>
      <c r="E9" s="61"/>
      <c r="F9" s="61"/>
      <c r="G9" s="61"/>
      <c r="H9" s="61"/>
      <c r="I9" s="61"/>
      <c r="J9" s="62"/>
      <c r="K9" s="1"/>
    </row>
    <row r="10" spans="1:11" ht="15" customHeight="1" x14ac:dyDescent="0.25">
      <c r="A10" s="23" t="s">
        <v>36</v>
      </c>
      <c r="B10" s="60" t="s">
        <v>59</v>
      </c>
      <c r="C10" s="61"/>
      <c r="D10" s="61"/>
      <c r="E10" s="61"/>
      <c r="F10" s="61"/>
      <c r="G10" s="61"/>
      <c r="H10" s="61"/>
      <c r="I10" s="61"/>
      <c r="J10" s="62"/>
      <c r="K10" s="1"/>
    </row>
    <row r="11" spans="1:11" ht="31.5" customHeight="1" x14ac:dyDescent="0.25">
      <c r="A11" s="4" t="s">
        <v>7</v>
      </c>
      <c r="B11" s="120" t="s">
        <v>136</v>
      </c>
      <c r="C11" s="120"/>
      <c r="D11" s="120"/>
      <c r="E11" s="120"/>
      <c r="F11" s="120"/>
      <c r="G11" s="120"/>
      <c r="H11" s="120"/>
      <c r="I11" s="120"/>
      <c r="J11" s="120"/>
    </row>
    <row r="12" spans="1:11" ht="35.25" customHeight="1" x14ac:dyDescent="0.25">
      <c r="A12" s="4" t="s">
        <v>8</v>
      </c>
      <c r="B12" s="120" t="s">
        <v>135</v>
      </c>
      <c r="C12" s="120"/>
      <c r="D12" s="120"/>
      <c r="E12" s="120"/>
      <c r="F12" s="120"/>
      <c r="G12" s="120"/>
      <c r="H12" s="120"/>
      <c r="I12" s="120"/>
      <c r="J12" s="120"/>
    </row>
    <row r="13" spans="1:11" ht="15.75" x14ac:dyDescent="0.25">
      <c r="A13" s="79" t="s">
        <v>9</v>
      </c>
      <c r="B13" s="80"/>
      <c r="C13" s="80"/>
      <c r="D13" s="80"/>
      <c r="E13" s="80"/>
      <c r="F13" s="80"/>
      <c r="G13" s="80"/>
      <c r="H13" s="80"/>
      <c r="I13" s="80"/>
      <c r="J13" s="81"/>
    </row>
    <row r="14" spans="1:11" ht="27.75" customHeight="1" x14ac:dyDescent="0.25">
      <c r="A14" s="4" t="s">
        <v>10</v>
      </c>
      <c r="B14" s="24">
        <v>2</v>
      </c>
      <c r="C14" s="87" t="str">
        <f>IFERROR(VLOOKUP(B14,'[1]Validacion datos'!A2:B5,2,FALSE),"")</f>
        <v>DESARROLLO SOCIAL</v>
      </c>
      <c r="D14" s="87"/>
      <c r="E14" s="87"/>
      <c r="F14" s="87"/>
      <c r="G14" s="87"/>
      <c r="H14" s="87"/>
      <c r="I14" s="87"/>
      <c r="J14" s="87"/>
    </row>
    <row r="15" spans="1:11" ht="26.25" customHeight="1" x14ac:dyDescent="0.25">
      <c r="A15" s="4" t="s">
        <v>11</v>
      </c>
      <c r="B15" s="7">
        <v>2.2000000000000002</v>
      </c>
      <c r="C15" s="87" t="str">
        <f>IFERROR(VLOOKUP(B15,'[1]Validacion datos'!A8:B26,2,FALSE),"")</f>
        <v>Salud y seguridad social integral</v>
      </c>
      <c r="D15" s="87"/>
      <c r="E15" s="87"/>
      <c r="F15" s="87"/>
      <c r="G15" s="87"/>
      <c r="H15" s="87"/>
      <c r="I15" s="87"/>
      <c r="J15" s="87"/>
    </row>
    <row r="16" spans="1:11" ht="35.25" customHeight="1" x14ac:dyDescent="0.25">
      <c r="A16" s="4" t="s">
        <v>12</v>
      </c>
      <c r="B16" s="7" t="s">
        <v>65</v>
      </c>
      <c r="C16" s="88"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88"/>
      <c r="E16" s="88"/>
      <c r="F16" s="88"/>
      <c r="G16" s="88"/>
      <c r="H16" s="88"/>
      <c r="I16" s="88"/>
      <c r="J16" s="88"/>
    </row>
    <row r="17" spans="1:12" ht="15.75" x14ac:dyDescent="0.25">
      <c r="A17" s="79" t="s">
        <v>13</v>
      </c>
      <c r="B17" s="80"/>
      <c r="C17" s="80"/>
      <c r="D17" s="80"/>
      <c r="E17" s="80"/>
      <c r="F17" s="80"/>
      <c r="G17" s="80"/>
      <c r="H17" s="80"/>
      <c r="I17" s="80"/>
      <c r="J17" s="81"/>
    </row>
    <row r="18" spans="1:12" ht="29.25" customHeight="1" x14ac:dyDescent="0.25">
      <c r="A18" s="4" t="s">
        <v>14</v>
      </c>
      <c r="B18" s="85" t="s">
        <v>104</v>
      </c>
      <c r="C18" s="85"/>
      <c r="D18" s="85"/>
      <c r="E18" s="85"/>
      <c r="F18" s="85"/>
      <c r="G18" s="85"/>
      <c r="H18" s="85"/>
      <c r="I18" s="85"/>
      <c r="J18" s="86"/>
    </row>
    <row r="19" spans="1:12" ht="30.75" customHeight="1" x14ac:dyDescent="0.25">
      <c r="A19" s="9" t="s">
        <v>15</v>
      </c>
      <c r="B19" s="85" t="s">
        <v>105</v>
      </c>
      <c r="C19" s="85"/>
      <c r="D19" s="85"/>
      <c r="E19" s="85"/>
      <c r="F19" s="85"/>
      <c r="G19" s="85"/>
      <c r="H19" s="85"/>
      <c r="I19" s="85"/>
      <c r="J19" s="86"/>
    </row>
    <row r="20" spans="1:12" ht="30.75" customHeight="1" x14ac:dyDescent="0.25">
      <c r="A20" s="9" t="s">
        <v>16</v>
      </c>
      <c r="B20" s="85" t="s">
        <v>54</v>
      </c>
      <c r="C20" s="85"/>
      <c r="D20" s="85"/>
      <c r="E20" s="85"/>
      <c r="F20" s="85"/>
      <c r="G20" s="85"/>
      <c r="H20" s="85"/>
      <c r="I20" s="85"/>
      <c r="J20" s="86"/>
    </row>
    <row r="21" spans="1:12" ht="36.75" customHeight="1" x14ac:dyDescent="0.25">
      <c r="A21" s="9" t="s">
        <v>37</v>
      </c>
      <c r="B21" s="85" t="s">
        <v>121</v>
      </c>
      <c r="C21" s="85"/>
      <c r="D21" s="85"/>
      <c r="E21" s="85"/>
      <c r="F21" s="85"/>
      <c r="G21" s="85"/>
      <c r="H21" s="85"/>
      <c r="I21" s="85"/>
      <c r="J21" s="86"/>
      <c r="K21" s="1"/>
    </row>
    <row r="22" spans="1:12" ht="15.75" x14ac:dyDescent="0.25">
      <c r="A22" s="79" t="s">
        <v>17</v>
      </c>
      <c r="B22" s="80"/>
      <c r="C22" s="80"/>
      <c r="D22" s="80"/>
      <c r="E22" s="80"/>
      <c r="F22" s="80"/>
      <c r="G22" s="80"/>
      <c r="H22" s="80"/>
      <c r="I22" s="80"/>
      <c r="J22" s="81"/>
    </row>
    <row r="23" spans="1:12" ht="15.75" x14ac:dyDescent="0.25">
      <c r="A23" s="82" t="s">
        <v>18</v>
      </c>
      <c r="B23" s="83"/>
      <c r="C23" s="83"/>
      <c r="D23" s="83"/>
      <c r="E23" s="83"/>
      <c r="F23" s="83"/>
      <c r="G23" s="83"/>
      <c r="H23" s="83"/>
      <c r="I23" s="83"/>
      <c r="J23" s="84"/>
      <c r="K23" s="1"/>
    </row>
    <row r="24" spans="1:12" ht="15" customHeight="1" x14ac:dyDescent="0.25">
      <c r="A24" s="91" t="s">
        <v>19</v>
      </c>
      <c r="B24" s="92"/>
      <c r="C24" s="93" t="s">
        <v>20</v>
      </c>
      <c r="D24" s="94"/>
      <c r="E24" s="94"/>
      <c r="F24" s="94" t="s">
        <v>21</v>
      </c>
      <c r="G24" s="94"/>
      <c r="H24" s="92"/>
      <c r="I24" s="93" t="s">
        <v>22</v>
      </c>
      <c r="J24" s="95"/>
    </row>
    <row r="25" spans="1:12" x14ac:dyDescent="0.25">
      <c r="A25" s="113">
        <f>SUM(D29:D30)</f>
        <v>40185000</v>
      </c>
      <c r="B25" s="114"/>
      <c r="C25" s="98"/>
      <c r="D25" s="99"/>
      <c r="E25" s="100"/>
      <c r="F25" s="98"/>
      <c r="G25" s="99"/>
      <c r="H25" s="100"/>
      <c r="I25" s="101">
        <f>IF(G25&gt;0,G25/C25,0)</f>
        <v>0</v>
      </c>
      <c r="J25" s="102"/>
    </row>
    <row r="26" spans="1:12" ht="15.75" x14ac:dyDescent="0.25">
      <c r="A26" s="82" t="s">
        <v>23</v>
      </c>
      <c r="B26" s="83"/>
      <c r="C26" s="83"/>
      <c r="D26" s="83"/>
      <c r="E26" s="83"/>
      <c r="F26" s="83"/>
      <c r="G26" s="83"/>
      <c r="H26" s="83"/>
      <c r="I26" s="83"/>
      <c r="J26" s="84"/>
      <c r="K26" s="1"/>
    </row>
    <row r="27" spans="1:12" x14ac:dyDescent="0.25">
      <c r="A27" s="5"/>
      <c r="B27"/>
      <c r="C27" s="103" t="s">
        <v>50</v>
      </c>
      <c r="D27" s="104"/>
      <c r="E27" s="103" t="s">
        <v>48</v>
      </c>
      <c r="F27" s="104"/>
      <c r="G27" s="103" t="s">
        <v>49</v>
      </c>
      <c r="H27" s="103"/>
      <c r="I27" s="103" t="s">
        <v>24</v>
      </c>
      <c r="J27" s="105"/>
    </row>
    <row r="28" spans="1:12" ht="38.25" x14ac:dyDescent="0.25">
      <c r="A28" s="10" t="s">
        <v>25</v>
      </c>
      <c r="B28" s="11" t="s">
        <v>26</v>
      </c>
      <c r="C28" s="11" t="s">
        <v>38</v>
      </c>
      <c r="D28" s="11" t="s">
        <v>39</v>
      </c>
      <c r="E28" s="11" t="s">
        <v>42</v>
      </c>
      <c r="F28" s="11" t="s">
        <v>43</v>
      </c>
      <c r="G28" s="11" t="s">
        <v>44</v>
      </c>
      <c r="H28" s="11" t="s">
        <v>45</v>
      </c>
      <c r="I28" s="11" t="s">
        <v>46</v>
      </c>
      <c r="J28" s="12" t="s">
        <v>47</v>
      </c>
    </row>
    <row r="29" spans="1:12" ht="57.75" customHeight="1" x14ac:dyDescent="0.25">
      <c r="A29" s="32" t="s">
        <v>106</v>
      </c>
      <c r="B29" s="34" t="s">
        <v>108</v>
      </c>
      <c r="C29" s="13">
        <v>46800</v>
      </c>
      <c r="D29" s="40">
        <v>30931654.5</v>
      </c>
      <c r="E29" s="13">
        <v>10764</v>
      </c>
      <c r="F29" s="40">
        <v>0</v>
      </c>
      <c r="G29" s="14">
        <v>7643</v>
      </c>
      <c r="H29" s="40">
        <v>316199.96999999997</v>
      </c>
      <c r="I29" s="54">
        <f t="shared" ref="I29:J30" si="0">IF(G29&gt;0,G29/C29,0)</f>
        <v>0.1633119658119658</v>
      </c>
      <c r="J29" s="16">
        <f t="shared" si="0"/>
        <v>1.0222536592732211E-2</v>
      </c>
    </row>
    <row r="30" spans="1:12" ht="57.75" customHeight="1" x14ac:dyDescent="0.25">
      <c r="A30" s="32" t="s">
        <v>107</v>
      </c>
      <c r="B30" s="34" t="s">
        <v>220</v>
      </c>
      <c r="C30" s="13">
        <v>145</v>
      </c>
      <c r="D30" s="40">
        <v>9253345.5</v>
      </c>
      <c r="E30" s="13">
        <v>36.25</v>
      </c>
      <c r="F30" s="40">
        <v>0</v>
      </c>
      <c r="G30" s="14">
        <v>38</v>
      </c>
      <c r="H30" s="40">
        <v>0</v>
      </c>
      <c r="I30" s="15">
        <f t="shared" si="0"/>
        <v>0.2620689655172414</v>
      </c>
      <c r="J30" s="16">
        <f t="shared" si="0"/>
        <v>0</v>
      </c>
    </row>
    <row r="31" spans="1:12" ht="15.75" x14ac:dyDescent="0.25">
      <c r="A31" s="79" t="s">
        <v>27</v>
      </c>
      <c r="B31" s="80"/>
      <c r="C31" s="80"/>
      <c r="D31" s="80"/>
      <c r="E31" s="80"/>
      <c r="F31" s="80"/>
      <c r="G31" s="80"/>
      <c r="H31" s="80"/>
      <c r="I31" s="80"/>
      <c r="J31" s="81"/>
      <c r="L31" s="56"/>
    </row>
    <row r="32" spans="1:12" ht="15.75" x14ac:dyDescent="0.25">
      <c r="A32" s="82" t="s">
        <v>28</v>
      </c>
      <c r="B32" s="83"/>
      <c r="C32" s="83"/>
      <c r="D32" s="83"/>
      <c r="E32" s="83"/>
      <c r="F32" s="83"/>
      <c r="G32" s="83"/>
      <c r="H32" s="83"/>
      <c r="I32" s="83"/>
      <c r="J32" s="84"/>
      <c r="K32" s="1"/>
    </row>
    <row r="33" spans="1:11" ht="23.25" customHeight="1" x14ac:dyDescent="0.25">
      <c r="A33" s="19" t="s">
        <v>29</v>
      </c>
      <c r="B33" s="85" t="s">
        <v>106</v>
      </c>
      <c r="C33" s="85"/>
      <c r="D33" s="85"/>
      <c r="E33" s="85"/>
      <c r="F33" s="85"/>
      <c r="G33" s="85"/>
      <c r="H33" s="85"/>
      <c r="I33" s="85"/>
      <c r="J33" s="86"/>
    </row>
    <row r="34" spans="1:11" ht="34.5" customHeight="1" x14ac:dyDescent="0.25">
      <c r="A34" s="19" t="s">
        <v>30</v>
      </c>
      <c r="B34" s="85" t="s">
        <v>221</v>
      </c>
      <c r="C34" s="85"/>
      <c r="D34" s="85"/>
      <c r="E34" s="85"/>
      <c r="F34" s="85"/>
      <c r="G34" s="85"/>
      <c r="H34" s="85"/>
      <c r="I34" s="85"/>
      <c r="J34" s="86"/>
    </row>
    <row r="35" spans="1:11" ht="65.25" customHeight="1" x14ac:dyDescent="0.25">
      <c r="A35" s="19" t="s">
        <v>31</v>
      </c>
      <c r="B35" s="89" t="s">
        <v>168</v>
      </c>
      <c r="C35" s="89"/>
      <c r="D35" s="89"/>
      <c r="E35" s="89"/>
      <c r="F35" s="89"/>
      <c r="G35" s="89"/>
      <c r="H35" s="89"/>
      <c r="I35" s="89"/>
      <c r="J35" s="90"/>
    </row>
    <row r="36" spans="1:11" ht="81.75" customHeight="1" x14ac:dyDescent="0.25">
      <c r="A36" s="19" t="s">
        <v>32</v>
      </c>
      <c r="B36" s="118" t="s">
        <v>169</v>
      </c>
      <c r="C36" s="118"/>
      <c r="D36" s="118"/>
      <c r="E36" s="118"/>
      <c r="F36" s="118"/>
      <c r="G36" s="118"/>
      <c r="H36" s="118"/>
      <c r="I36" s="118"/>
      <c r="J36" s="119"/>
    </row>
    <row r="37" spans="1:11" ht="15.75" x14ac:dyDescent="0.25">
      <c r="A37" s="79" t="s">
        <v>33</v>
      </c>
      <c r="B37" s="80"/>
      <c r="C37" s="80"/>
      <c r="D37" s="80"/>
      <c r="E37" s="80"/>
      <c r="F37" s="80"/>
      <c r="G37" s="80"/>
      <c r="H37" s="80"/>
      <c r="I37" s="80"/>
      <c r="J37" s="81"/>
    </row>
    <row r="38" spans="1:11" ht="15.75" x14ac:dyDescent="0.25">
      <c r="A38" s="107" t="s">
        <v>34</v>
      </c>
      <c r="B38" s="108"/>
      <c r="C38" s="108"/>
      <c r="D38" s="108"/>
      <c r="E38" s="108"/>
      <c r="F38" s="108"/>
      <c r="G38" s="108"/>
      <c r="H38" s="108"/>
      <c r="I38" s="108"/>
      <c r="J38" s="109"/>
      <c r="K38" s="1"/>
    </row>
    <row r="39" spans="1:11" ht="27.75" customHeight="1" x14ac:dyDescent="0.25">
      <c r="A39" s="110" t="s">
        <v>40</v>
      </c>
      <c r="B39" s="111"/>
      <c r="C39" s="111"/>
      <c r="D39" s="111"/>
      <c r="E39" s="111"/>
      <c r="F39" s="111"/>
      <c r="G39" s="111"/>
      <c r="H39" s="111"/>
      <c r="I39" s="111"/>
      <c r="J39" s="112"/>
    </row>
    <row r="40" spans="1:11" ht="15.75" x14ac:dyDescent="0.25">
      <c r="A40" s="79" t="s">
        <v>27</v>
      </c>
      <c r="B40" s="80"/>
      <c r="C40" s="80"/>
      <c r="D40" s="80"/>
      <c r="E40" s="80"/>
      <c r="F40" s="80"/>
      <c r="G40" s="80"/>
      <c r="H40" s="80"/>
      <c r="I40" s="80"/>
      <c r="J40" s="81"/>
    </row>
    <row r="41" spans="1:11" ht="15.75" x14ac:dyDescent="0.25">
      <c r="A41" s="82" t="s">
        <v>28</v>
      </c>
      <c r="B41" s="83"/>
      <c r="C41" s="83"/>
      <c r="D41" s="83"/>
      <c r="E41" s="83"/>
      <c r="F41" s="83"/>
      <c r="G41" s="83"/>
      <c r="H41" s="83"/>
      <c r="I41" s="83"/>
      <c r="J41" s="84"/>
      <c r="K41" s="1"/>
    </row>
    <row r="42" spans="1:11" ht="23.25" customHeight="1" x14ac:dyDescent="0.25">
      <c r="A42" s="19" t="s">
        <v>29</v>
      </c>
      <c r="B42" s="85" t="s">
        <v>107</v>
      </c>
      <c r="C42" s="85"/>
      <c r="D42" s="85"/>
      <c r="E42" s="85"/>
      <c r="F42" s="85"/>
      <c r="G42" s="85"/>
      <c r="H42" s="85"/>
      <c r="I42" s="85"/>
      <c r="J42" s="86"/>
    </row>
    <row r="43" spans="1:11" ht="34.5" customHeight="1" x14ac:dyDescent="0.25">
      <c r="A43" s="19" t="s">
        <v>30</v>
      </c>
      <c r="B43" s="85" t="s">
        <v>120</v>
      </c>
      <c r="C43" s="85"/>
      <c r="D43" s="85"/>
      <c r="E43" s="85"/>
      <c r="F43" s="85"/>
      <c r="G43" s="85"/>
      <c r="H43" s="85"/>
      <c r="I43" s="85"/>
      <c r="J43" s="86"/>
    </row>
    <row r="44" spans="1:11" ht="65.25" customHeight="1" x14ac:dyDescent="0.25">
      <c r="A44" s="19" t="s">
        <v>31</v>
      </c>
      <c r="B44" s="89" t="s">
        <v>170</v>
      </c>
      <c r="C44" s="89"/>
      <c r="D44" s="89"/>
      <c r="E44" s="89"/>
      <c r="F44" s="89"/>
      <c r="G44" s="89"/>
      <c r="H44" s="89"/>
      <c r="I44" s="89"/>
      <c r="J44" s="90"/>
    </row>
    <row r="45" spans="1:11" ht="57.75" customHeight="1" x14ac:dyDescent="0.25">
      <c r="A45" s="19" t="s">
        <v>32</v>
      </c>
      <c r="B45" s="85" t="s">
        <v>196</v>
      </c>
      <c r="C45" s="85"/>
      <c r="D45" s="85"/>
      <c r="E45" s="85"/>
      <c r="F45" s="85"/>
      <c r="G45" s="85"/>
      <c r="H45" s="85"/>
      <c r="I45" s="85"/>
      <c r="J45" s="86"/>
    </row>
    <row r="46" spans="1:11" ht="15.75" x14ac:dyDescent="0.25">
      <c r="A46" s="79" t="s">
        <v>33</v>
      </c>
      <c r="B46" s="80"/>
      <c r="C46" s="80"/>
      <c r="D46" s="80"/>
      <c r="E46" s="80"/>
      <c r="F46" s="80"/>
      <c r="G46" s="80"/>
      <c r="H46" s="80"/>
      <c r="I46" s="80"/>
      <c r="J46" s="81"/>
    </row>
    <row r="47" spans="1:11" ht="15.75" x14ac:dyDescent="0.25">
      <c r="A47" s="107" t="s">
        <v>34</v>
      </c>
      <c r="B47" s="108"/>
      <c r="C47" s="108"/>
      <c r="D47" s="108"/>
      <c r="E47" s="108"/>
      <c r="F47" s="108"/>
      <c r="G47" s="108"/>
      <c r="H47" s="108"/>
      <c r="I47" s="108"/>
      <c r="J47" s="109"/>
      <c r="K47" s="1"/>
    </row>
    <row r="48" spans="1:11" ht="27.75" customHeight="1" x14ac:dyDescent="0.25">
      <c r="A48" s="110" t="s">
        <v>40</v>
      </c>
      <c r="B48" s="111"/>
      <c r="C48" s="111"/>
      <c r="D48" s="111"/>
      <c r="E48" s="111"/>
      <c r="F48" s="111"/>
      <c r="G48" s="111"/>
      <c r="H48" s="111"/>
      <c r="I48" s="111"/>
      <c r="J48" s="112"/>
    </row>
    <row r="49" spans="1:10" ht="10.5" customHeight="1" x14ac:dyDescent="0.25">
      <c r="A49" s="25"/>
      <c r="B49" s="25"/>
      <c r="C49" s="25"/>
      <c r="D49" s="25"/>
      <c r="E49" s="25"/>
      <c r="F49" s="25"/>
      <c r="G49" s="25"/>
      <c r="H49" s="25"/>
      <c r="I49" s="25"/>
      <c r="J49" s="25"/>
    </row>
    <row r="50" spans="1:10" ht="27.75" customHeight="1" x14ac:dyDescent="0.25">
      <c r="A50" s="106" t="s">
        <v>41</v>
      </c>
      <c r="B50" s="106"/>
      <c r="C50" s="106"/>
      <c r="D50" s="106"/>
      <c r="E50" s="106"/>
      <c r="F50" s="106"/>
      <c r="G50" s="106"/>
      <c r="H50" s="106"/>
      <c r="I50" s="106"/>
      <c r="J50" s="106"/>
    </row>
    <row r="51" spans="1:10" ht="27.75" customHeight="1" x14ac:dyDescent="0.25">
      <c r="A51" s="25"/>
      <c r="B51" s="25"/>
      <c r="C51" s="25"/>
      <c r="D51" s="25"/>
      <c r="E51" s="25"/>
      <c r="F51" s="25"/>
      <c r="G51" s="25"/>
      <c r="H51" s="25"/>
      <c r="I51" s="25"/>
      <c r="J51" s="25"/>
    </row>
    <row r="52" spans="1:10" ht="27.75" customHeight="1" x14ac:dyDescent="0.25">
      <c r="A52" s="25"/>
      <c r="B52" s="25"/>
      <c r="C52" s="25"/>
      <c r="D52" s="25"/>
      <c r="E52" s="25"/>
      <c r="F52" s="25"/>
      <c r="G52" s="25"/>
      <c r="H52" s="25"/>
      <c r="I52" s="25"/>
      <c r="J52" s="25"/>
    </row>
    <row r="53" spans="1:10" ht="27.75" customHeight="1" x14ac:dyDescent="0.25">
      <c r="A53" s="25"/>
      <c r="B53" s="25"/>
      <c r="C53" s="25"/>
      <c r="D53" s="25"/>
      <c r="E53" s="25"/>
      <c r="F53" s="25"/>
      <c r="G53" s="25"/>
      <c r="H53" s="25"/>
      <c r="I53" s="25"/>
      <c r="J53" s="25"/>
    </row>
    <row r="54" spans="1:10" ht="27.75" customHeight="1" x14ac:dyDescent="0.25">
      <c r="A54" s="25"/>
      <c r="B54" s="25"/>
      <c r="C54" s="25"/>
      <c r="D54" s="25"/>
      <c r="E54" s="25"/>
      <c r="F54" s="25"/>
      <c r="G54" s="25"/>
      <c r="H54" s="25"/>
      <c r="I54" s="25"/>
      <c r="J54" s="25"/>
    </row>
    <row r="55" spans="1:10" ht="27.75" customHeight="1" x14ac:dyDescent="0.25">
      <c r="A55" s="25"/>
      <c r="B55" s="25"/>
      <c r="C55" s="25"/>
      <c r="D55" s="25"/>
      <c r="E55" s="25"/>
      <c r="F55" s="25"/>
      <c r="G55" s="25"/>
      <c r="H55" s="25"/>
      <c r="I55" s="25"/>
      <c r="J55" s="25"/>
    </row>
    <row r="56" spans="1:10" ht="27.75" customHeight="1" x14ac:dyDescent="0.25">
      <c r="A56" s="25"/>
      <c r="B56" s="25"/>
      <c r="C56" s="25"/>
      <c r="D56" s="25"/>
      <c r="E56" s="25"/>
      <c r="F56" s="25"/>
      <c r="G56" s="25"/>
      <c r="H56" s="25"/>
      <c r="I56" s="25"/>
      <c r="J56" s="25"/>
    </row>
    <row r="57" spans="1:10" ht="27.75" customHeight="1" x14ac:dyDescent="0.25">
      <c r="A57" s="25"/>
      <c r="B57" s="25"/>
      <c r="C57" s="25"/>
      <c r="D57" s="25"/>
      <c r="E57" s="25"/>
      <c r="F57" s="25"/>
      <c r="G57" s="25"/>
      <c r="H57" s="25"/>
      <c r="I57" s="25"/>
      <c r="J57" s="25"/>
    </row>
    <row r="58" spans="1:10" ht="27.75" customHeight="1" x14ac:dyDescent="0.25">
      <c r="A58" s="25"/>
      <c r="B58" s="25"/>
      <c r="C58" s="25"/>
      <c r="D58" s="25"/>
      <c r="E58" s="25"/>
      <c r="F58" s="25"/>
      <c r="G58" s="25"/>
      <c r="H58" s="25"/>
      <c r="I58" s="25"/>
      <c r="J58" s="25"/>
    </row>
    <row r="59" spans="1:10" ht="30.75" customHeight="1" x14ac:dyDescent="0.25">
      <c r="A59" s="106" t="s">
        <v>41</v>
      </c>
      <c r="B59" s="106"/>
      <c r="C59" s="106"/>
      <c r="D59" s="106"/>
      <c r="E59" s="106"/>
      <c r="F59" s="106"/>
      <c r="G59" s="106"/>
      <c r="H59" s="106"/>
      <c r="I59" s="106"/>
      <c r="J59" s="106"/>
    </row>
  </sheetData>
  <mergeCells count="58">
    <mergeCell ref="A47:J47"/>
    <mergeCell ref="A48:J48"/>
    <mergeCell ref="A38:J38"/>
    <mergeCell ref="A39:J39"/>
    <mergeCell ref="A59:J59"/>
    <mergeCell ref="A40:J40"/>
    <mergeCell ref="A41:J41"/>
    <mergeCell ref="B42:J42"/>
    <mergeCell ref="B43:J43"/>
    <mergeCell ref="B44:J44"/>
    <mergeCell ref="B45:J45"/>
    <mergeCell ref="A46:J46"/>
    <mergeCell ref="A50:J50"/>
    <mergeCell ref="A37:J37"/>
    <mergeCell ref="A26:J26"/>
    <mergeCell ref="C27:D27"/>
    <mergeCell ref="E27:F27"/>
    <mergeCell ref="G27:H27"/>
    <mergeCell ref="I27:J27"/>
    <mergeCell ref="A31:J31"/>
    <mergeCell ref="A32:J32"/>
    <mergeCell ref="B33:J33"/>
    <mergeCell ref="B34:J34"/>
    <mergeCell ref="B35:J35"/>
    <mergeCell ref="B36:J36"/>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C16:J16"/>
    <mergeCell ref="A5:J5"/>
    <mergeCell ref="A6:J6"/>
    <mergeCell ref="A7:J7"/>
    <mergeCell ref="B8:J8"/>
    <mergeCell ref="B9:J9"/>
    <mergeCell ref="B10:J10"/>
    <mergeCell ref="B11:J11"/>
    <mergeCell ref="B12:J12"/>
    <mergeCell ref="A13:J13"/>
    <mergeCell ref="C14:J14"/>
    <mergeCell ref="C15:J15"/>
    <mergeCell ref="A4:J4"/>
    <mergeCell ref="B1:J1"/>
    <mergeCell ref="B2:C2"/>
    <mergeCell ref="D2:H2"/>
    <mergeCell ref="B3:C3"/>
    <mergeCell ref="D3:H3"/>
  </mergeCells>
  <dataValidations count="16">
    <dataValidation allowBlank="1" showInputMessage="1" showErrorMessage="1" prompt="Monto ejecutado en el trimestre" sqref="H28:H30" xr:uid="{C3937E06-F975-4998-B976-E9D962443617}"/>
    <dataValidation allowBlank="1" showInputMessage="1" showErrorMessage="1" prompt="Meta alcanzada en el trimestre" sqref="G28:G30" xr:uid="{FE3873F1-57CD-4281-A77C-AB92BF7AFCDD}"/>
    <dataValidation allowBlank="1" showInputMessage="1" showErrorMessage="1" prompt="Monto presupuestado para el producto" sqref="D28:D30 E30:F30 F28:F29" xr:uid="{6B500120-A396-4BAC-A144-A7F5291D19C5}"/>
    <dataValidation allowBlank="1" showInputMessage="1" showErrorMessage="1" prompt="Meta anual del indicador" sqref="C28:C30 E28:E29" xr:uid="{0255D0D6-5B36-41A0-8323-7C72D1BA4F69}"/>
    <dataValidation allowBlank="1" showInputMessage="1" showErrorMessage="1" prompt="Nombre del indicador" sqref="B28:B30" xr:uid="{0015F33D-3671-49E5-B3DB-2533B4965A32}"/>
    <dataValidation allowBlank="1" showInputMessage="1" showErrorMessage="1" prompt="Nombre de cada producto" sqref="A28:A30" xr:uid="{BF348481-A219-4AFE-8474-295C179E98B1}"/>
    <dataValidation allowBlank="1" showInputMessage="1" showErrorMessage="1" prompt="¿En qué consiste el programa?" sqref="B19:J19" xr:uid="{5DF2FD5E-F328-46EB-BFC0-4DFF39300F0B}"/>
    <dataValidation allowBlank="1" showInputMessage="1" showErrorMessage="1" prompt="Presupuesto del programa" sqref="A25:C25 F25" xr:uid="{FBEBFB52-4EFA-4942-9615-357B6A019D5F}"/>
    <dataValidation allowBlank="1" showInputMessage="1" showErrorMessage="1" prompt="Oportunidades de mejora identificadas" sqref="A39:J39 A48:J49 A51:J58" xr:uid="{ECCA8991-1664-4F4A-A067-C757AF38A947}"/>
    <dataValidation allowBlank="1" showInputMessage="1" showErrorMessage="1" prompt="De existir desvío, explicar razones." sqref="B36:J36 B45:J45" xr:uid="{AEBF74B8-86DD-42E0-9EE4-95B048F04A15}"/>
    <dataValidation allowBlank="1" showInputMessage="1" showErrorMessage="1" prompt="1. Describir lo plasmado en el presupuesto_x000a_2. Describir lo alcanzado en términos financieros y de producción " sqref="B35:J35 B44:J44" xr:uid="{A65A9334-2853-47B9-AD3D-341C902837A9}"/>
    <dataValidation allowBlank="1" showInputMessage="1" showErrorMessage="1" prompt="¿En qué consiste el producto? su objetivo" sqref="B34:J34 B43:J43" xr:uid="{30C48D2C-AC6F-481B-9EA2-70ED5B9D2790}"/>
    <dataValidation allowBlank="1" showInputMessage="1" showErrorMessage="1" prompt="Nombre del producto" sqref="B33:J33 B42:J42" xr:uid="{0F5AC7A4-F7D0-4701-A7CE-86AA04709306}"/>
    <dataValidation allowBlank="1" showInputMessage="1" showErrorMessage="1" prompt="¿A quién va dirigido el programa?, ¿qué característica tiene esta población que requiere ser beneficiada?" sqref="B20:J20" xr:uid="{B4CDB226-BDBE-4320-8C14-8F128A50A518}"/>
    <dataValidation allowBlank="1" showInputMessage="1" prompt="Nombre del capítulo" sqref="B8:J10" xr:uid="{F47AC72E-1BFB-4F47-B665-1F386A358BAD}"/>
    <dataValidation allowBlank="1" sqref="A8" xr:uid="{6D05EBDD-1AED-48B0-964B-1A8383C77F44}"/>
  </dataValidations>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D4E3F-FC0E-433E-9089-2A526DFA908D}">
  <dimension ref="A1:L50"/>
  <sheetViews>
    <sheetView zoomScaleNormal="100" workbookViewId="0">
      <selection activeCell="K7" sqref="K7"/>
    </sheetView>
  </sheetViews>
  <sheetFormatPr baseColWidth="10" defaultColWidth="11.42578125" defaultRowHeight="15" x14ac:dyDescent="0.25"/>
  <cols>
    <col min="1" max="1" width="28.28515625" style="6" customWidth="1"/>
    <col min="2" max="2" width="22.140625" style="6" customWidth="1"/>
    <col min="3" max="10" width="12.7109375" style="6" customWidth="1"/>
    <col min="11" max="11" width="11.42578125" style="6"/>
    <col min="12" max="12" width="13.85546875" bestFit="1" customWidth="1"/>
  </cols>
  <sheetData>
    <row r="1" spans="1:11" ht="21.75" thickBot="1" x14ac:dyDescent="0.3">
      <c r="A1" s="20"/>
      <c r="B1" s="63" t="s">
        <v>51</v>
      </c>
      <c r="C1" s="64"/>
      <c r="D1" s="64"/>
      <c r="E1" s="64"/>
      <c r="F1" s="64"/>
      <c r="G1" s="64"/>
      <c r="H1" s="64"/>
      <c r="I1" s="64"/>
      <c r="J1" s="65"/>
      <c r="K1" s="1"/>
    </row>
    <row r="2" spans="1:11" ht="21.75" thickBot="1" x14ac:dyDescent="0.3">
      <c r="A2" s="21"/>
      <c r="B2" s="66" t="s">
        <v>0</v>
      </c>
      <c r="C2" s="67"/>
      <c r="D2" s="66" t="s">
        <v>1</v>
      </c>
      <c r="E2" s="67"/>
      <c r="F2" s="67"/>
      <c r="G2" s="67"/>
      <c r="H2" s="68"/>
      <c r="I2" s="2" t="s">
        <v>2</v>
      </c>
      <c r="J2" s="3" t="s">
        <v>3</v>
      </c>
      <c r="K2" s="1"/>
    </row>
    <row r="3" spans="1:11" ht="21.75" thickBot="1" x14ac:dyDescent="0.3">
      <c r="A3" s="22"/>
      <c r="B3" s="69" t="s">
        <v>4</v>
      </c>
      <c r="C3" s="70"/>
      <c r="D3" s="69"/>
      <c r="E3" s="70"/>
      <c r="F3" s="70"/>
      <c r="G3" s="70"/>
      <c r="H3" s="71"/>
      <c r="I3" s="26"/>
      <c r="J3" s="27"/>
      <c r="K3" s="1"/>
    </row>
    <row r="4" spans="1:11" x14ac:dyDescent="0.25">
      <c r="A4" s="72"/>
      <c r="B4" s="73"/>
      <c r="C4" s="73"/>
      <c r="D4" s="74"/>
      <c r="E4" s="74"/>
      <c r="F4" s="74"/>
      <c r="G4" s="74"/>
      <c r="H4" s="74"/>
      <c r="I4" s="73"/>
      <c r="J4" s="75"/>
      <c r="K4" s="1"/>
    </row>
    <row r="5" spans="1:11" ht="3" customHeight="1" x14ac:dyDescent="0.25">
      <c r="A5" s="76"/>
      <c r="B5" s="77"/>
      <c r="C5" s="77"/>
      <c r="D5" s="77"/>
      <c r="E5" s="77"/>
      <c r="F5" s="77"/>
      <c r="G5" s="77"/>
      <c r="H5" s="77"/>
      <c r="I5" s="77"/>
      <c r="J5" s="78"/>
      <c r="K5" s="1"/>
    </row>
    <row r="6" spans="1:11" ht="15.75" x14ac:dyDescent="0.25">
      <c r="A6" s="79" t="s">
        <v>207</v>
      </c>
      <c r="B6" s="80"/>
      <c r="C6" s="80"/>
      <c r="D6" s="80"/>
      <c r="E6" s="80"/>
      <c r="F6" s="80"/>
      <c r="G6" s="80"/>
      <c r="H6" s="80"/>
      <c r="I6" s="80"/>
      <c r="J6" s="81"/>
      <c r="K6" s="1"/>
    </row>
    <row r="7" spans="1:11" ht="15.75" x14ac:dyDescent="0.25">
      <c r="A7" s="82" t="s">
        <v>5</v>
      </c>
      <c r="B7" s="83"/>
      <c r="C7" s="83"/>
      <c r="D7" s="83"/>
      <c r="E7" s="83"/>
      <c r="F7" s="83"/>
      <c r="G7" s="83"/>
      <c r="H7" s="83"/>
      <c r="I7" s="83"/>
      <c r="J7" s="84"/>
      <c r="K7" s="1"/>
    </row>
    <row r="8" spans="1:11" ht="15" customHeight="1" x14ac:dyDescent="0.25">
      <c r="A8" s="4" t="s">
        <v>6</v>
      </c>
      <c r="B8" s="60" t="s">
        <v>63</v>
      </c>
      <c r="C8" s="61"/>
      <c r="D8" s="61"/>
      <c r="E8" s="61"/>
      <c r="F8" s="61"/>
      <c r="G8" s="61"/>
      <c r="H8" s="61"/>
      <c r="I8" s="61"/>
      <c r="J8" s="62"/>
      <c r="K8" s="1"/>
    </row>
    <row r="9" spans="1:11" ht="15" customHeight="1" x14ac:dyDescent="0.25">
      <c r="A9" s="23" t="s">
        <v>35</v>
      </c>
      <c r="B9" s="60" t="s">
        <v>64</v>
      </c>
      <c r="C9" s="61"/>
      <c r="D9" s="61"/>
      <c r="E9" s="61"/>
      <c r="F9" s="61"/>
      <c r="G9" s="61"/>
      <c r="H9" s="61"/>
      <c r="I9" s="61"/>
      <c r="J9" s="62"/>
      <c r="K9" s="1"/>
    </row>
    <row r="10" spans="1:11" ht="15" customHeight="1" x14ac:dyDescent="0.25">
      <c r="A10" s="23" t="s">
        <v>36</v>
      </c>
      <c r="B10" s="60" t="s">
        <v>59</v>
      </c>
      <c r="C10" s="61"/>
      <c r="D10" s="61"/>
      <c r="E10" s="61"/>
      <c r="F10" s="61"/>
      <c r="G10" s="61"/>
      <c r="H10" s="61"/>
      <c r="I10" s="61"/>
      <c r="J10" s="62"/>
      <c r="K10" s="1"/>
    </row>
    <row r="11" spans="1:11" ht="31.5" customHeight="1" x14ac:dyDescent="0.25">
      <c r="A11" s="4" t="s">
        <v>7</v>
      </c>
      <c r="B11" s="120" t="s">
        <v>136</v>
      </c>
      <c r="C11" s="120"/>
      <c r="D11" s="120"/>
      <c r="E11" s="120"/>
      <c r="F11" s="120"/>
      <c r="G11" s="120"/>
      <c r="H11" s="120"/>
      <c r="I11" s="120"/>
      <c r="J11" s="120"/>
    </row>
    <row r="12" spans="1:11" ht="30.75" customHeight="1" x14ac:dyDescent="0.25">
      <c r="A12" s="4" t="s">
        <v>8</v>
      </c>
      <c r="B12" s="120" t="s">
        <v>135</v>
      </c>
      <c r="C12" s="120"/>
      <c r="D12" s="120"/>
      <c r="E12" s="120"/>
      <c r="F12" s="120"/>
      <c r="G12" s="120"/>
      <c r="H12" s="120"/>
      <c r="I12" s="120"/>
      <c r="J12" s="120"/>
    </row>
    <row r="13" spans="1:11" ht="15.75" x14ac:dyDescent="0.25">
      <c r="A13" s="79" t="s">
        <v>9</v>
      </c>
      <c r="B13" s="80"/>
      <c r="C13" s="80"/>
      <c r="D13" s="80"/>
      <c r="E13" s="80"/>
      <c r="F13" s="80"/>
      <c r="G13" s="80"/>
      <c r="H13" s="80"/>
      <c r="I13" s="80"/>
      <c r="J13" s="81"/>
    </row>
    <row r="14" spans="1:11" ht="27.75" customHeight="1" x14ac:dyDescent="0.25">
      <c r="A14" s="4" t="s">
        <v>10</v>
      </c>
      <c r="B14" s="24">
        <v>2</v>
      </c>
      <c r="C14" s="87" t="str">
        <f>IFERROR(VLOOKUP(B14,'[1]Validacion datos'!A2:B5,2,FALSE),"")</f>
        <v>DESARROLLO SOCIAL</v>
      </c>
      <c r="D14" s="87"/>
      <c r="E14" s="87"/>
      <c r="F14" s="87"/>
      <c r="G14" s="87"/>
      <c r="H14" s="87"/>
      <c r="I14" s="87"/>
      <c r="J14" s="87"/>
    </row>
    <row r="15" spans="1:11" ht="26.25" customHeight="1" x14ac:dyDescent="0.25">
      <c r="A15" s="4" t="s">
        <v>11</v>
      </c>
      <c r="B15" s="7">
        <v>2.2000000000000002</v>
      </c>
      <c r="C15" s="87" t="str">
        <f>IFERROR(VLOOKUP(B15,'[1]Validacion datos'!A8:B26,2,FALSE),"")</f>
        <v>Salud y seguridad social integral</v>
      </c>
      <c r="D15" s="87"/>
      <c r="E15" s="87"/>
      <c r="F15" s="87"/>
      <c r="G15" s="87"/>
      <c r="H15" s="87"/>
      <c r="I15" s="87"/>
      <c r="J15" s="87"/>
    </row>
    <row r="16" spans="1:11" ht="30" customHeight="1" x14ac:dyDescent="0.25">
      <c r="A16" s="4" t="s">
        <v>12</v>
      </c>
      <c r="B16" s="7" t="s">
        <v>65</v>
      </c>
      <c r="C16" s="88"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88"/>
      <c r="E16" s="88"/>
      <c r="F16" s="88"/>
      <c r="G16" s="88"/>
      <c r="H16" s="88"/>
      <c r="I16" s="88"/>
      <c r="J16" s="88"/>
    </row>
    <row r="17" spans="1:12" ht="15.75" x14ac:dyDescent="0.25">
      <c r="A17" s="79" t="s">
        <v>13</v>
      </c>
      <c r="B17" s="80"/>
      <c r="C17" s="80"/>
      <c r="D17" s="80"/>
      <c r="E17" s="80"/>
      <c r="F17" s="80"/>
      <c r="G17" s="80"/>
      <c r="H17" s="80"/>
      <c r="I17" s="80"/>
      <c r="J17" s="81"/>
    </row>
    <row r="18" spans="1:12" ht="29.25" customHeight="1" x14ac:dyDescent="0.25">
      <c r="A18" s="4" t="s">
        <v>14</v>
      </c>
      <c r="B18" s="85" t="s">
        <v>60</v>
      </c>
      <c r="C18" s="85"/>
      <c r="D18" s="85"/>
      <c r="E18" s="85"/>
      <c r="F18" s="85"/>
      <c r="G18" s="85"/>
      <c r="H18" s="85"/>
      <c r="I18" s="85"/>
      <c r="J18" s="86"/>
    </row>
    <row r="19" spans="1:12" ht="33" customHeight="1" x14ac:dyDescent="0.25">
      <c r="A19" s="9" t="s">
        <v>15</v>
      </c>
      <c r="B19" s="85" t="s">
        <v>62</v>
      </c>
      <c r="C19" s="85"/>
      <c r="D19" s="85"/>
      <c r="E19" s="85"/>
      <c r="F19" s="85"/>
      <c r="G19" s="85"/>
      <c r="H19" s="85"/>
      <c r="I19" s="85"/>
      <c r="J19" s="86"/>
    </row>
    <row r="20" spans="1:12" ht="34.5" customHeight="1" x14ac:dyDescent="0.25">
      <c r="A20" s="9" t="s">
        <v>16</v>
      </c>
      <c r="B20" s="85" t="s">
        <v>100</v>
      </c>
      <c r="C20" s="85"/>
      <c r="D20" s="85"/>
      <c r="E20" s="85"/>
      <c r="F20" s="85"/>
      <c r="G20" s="85"/>
      <c r="H20" s="85"/>
      <c r="I20" s="85"/>
      <c r="J20" s="86"/>
    </row>
    <row r="21" spans="1:12" ht="42.75" customHeight="1" x14ac:dyDescent="0.25">
      <c r="A21" s="9" t="s">
        <v>37</v>
      </c>
      <c r="B21" s="85" t="s">
        <v>148</v>
      </c>
      <c r="C21" s="85"/>
      <c r="D21" s="85"/>
      <c r="E21" s="85"/>
      <c r="F21" s="85"/>
      <c r="G21" s="85"/>
      <c r="H21" s="85"/>
      <c r="I21" s="85"/>
      <c r="J21" s="86"/>
      <c r="K21" s="1"/>
    </row>
    <row r="22" spans="1:12" ht="15.75" x14ac:dyDescent="0.25">
      <c r="A22" s="79" t="s">
        <v>17</v>
      </c>
      <c r="B22" s="80"/>
      <c r="C22" s="80"/>
      <c r="D22" s="80"/>
      <c r="E22" s="80"/>
      <c r="F22" s="80"/>
      <c r="G22" s="80"/>
      <c r="H22" s="80"/>
      <c r="I22" s="80"/>
      <c r="J22" s="81"/>
    </row>
    <row r="23" spans="1:12" ht="15.75" x14ac:dyDescent="0.25">
      <c r="A23" s="82" t="s">
        <v>18</v>
      </c>
      <c r="B23" s="83"/>
      <c r="C23" s="83"/>
      <c r="D23" s="83"/>
      <c r="E23" s="83"/>
      <c r="F23" s="83"/>
      <c r="G23" s="83"/>
      <c r="H23" s="83"/>
      <c r="I23" s="83"/>
      <c r="J23" s="84"/>
      <c r="K23" s="1"/>
    </row>
    <row r="24" spans="1:12" ht="15" customHeight="1" x14ac:dyDescent="0.25">
      <c r="A24" s="91" t="s">
        <v>19</v>
      </c>
      <c r="B24" s="92"/>
      <c r="C24" s="93" t="s">
        <v>20</v>
      </c>
      <c r="D24" s="94"/>
      <c r="E24" s="94"/>
      <c r="F24" s="94" t="s">
        <v>21</v>
      </c>
      <c r="G24" s="94"/>
      <c r="H24" s="92"/>
      <c r="I24" s="93" t="s">
        <v>22</v>
      </c>
      <c r="J24" s="95"/>
    </row>
    <row r="25" spans="1:12" x14ac:dyDescent="0.25">
      <c r="A25" s="115">
        <f>SUM(Tabla17[Financiera
(B)])</f>
        <v>189317863.873</v>
      </c>
      <c r="B25" s="116"/>
      <c r="C25" s="98"/>
      <c r="D25" s="99"/>
      <c r="E25" s="100"/>
      <c r="F25" s="98"/>
      <c r="G25" s="99"/>
      <c r="H25" s="100"/>
      <c r="I25" s="101">
        <f>IF(G25&gt;0,G25/C25,0)</f>
        <v>0</v>
      </c>
      <c r="J25" s="102"/>
    </row>
    <row r="26" spans="1:12" ht="15.75" x14ac:dyDescent="0.25">
      <c r="A26" s="82" t="s">
        <v>23</v>
      </c>
      <c r="B26" s="83"/>
      <c r="C26" s="83"/>
      <c r="D26" s="83"/>
      <c r="E26" s="83"/>
      <c r="F26" s="83"/>
      <c r="G26" s="83"/>
      <c r="H26" s="83"/>
      <c r="I26" s="83"/>
      <c r="J26" s="84"/>
      <c r="K26" s="1"/>
    </row>
    <row r="27" spans="1:12" x14ac:dyDescent="0.25">
      <c r="A27" s="5"/>
      <c r="B27"/>
      <c r="C27" s="103" t="s">
        <v>50</v>
      </c>
      <c r="D27" s="104"/>
      <c r="E27" s="103" t="s">
        <v>48</v>
      </c>
      <c r="F27" s="104"/>
      <c r="G27" s="103" t="s">
        <v>49</v>
      </c>
      <c r="H27" s="103"/>
      <c r="I27" s="103" t="s">
        <v>24</v>
      </c>
      <c r="J27" s="105"/>
      <c r="L27" s="43"/>
    </row>
    <row r="28" spans="1:12" ht="38.25" x14ac:dyDescent="0.25">
      <c r="A28" s="10" t="s">
        <v>25</v>
      </c>
      <c r="B28" s="11" t="s">
        <v>26</v>
      </c>
      <c r="C28" s="11" t="s">
        <v>38</v>
      </c>
      <c r="D28" s="11" t="s">
        <v>39</v>
      </c>
      <c r="E28" s="11" t="s">
        <v>42</v>
      </c>
      <c r="F28" s="11" t="s">
        <v>43</v>
      </c>
      <c r="G28" s="11" t="s">
        <v>44</v>
      </c>
      <c r="H28" s="11" t="s">
        <v>45</v>
      </c>
      <c r="I28" s="11" t="s">
        <v>46</v>
      </c>
      <c r="J28" s="12" t="s">
        <v>47</v>
      </c>
    </row>
    <row r="29" spans="1:12" ht="64.5" customHeight="1" x14ac:dyDescent="0.25">
      <c r="A29" s="32" t="s">
        <v>69</v>
      </c>
      <c r="B29" s="34" t="s">
        <v>82</v>
      </c>
      <c r="C29" s="13">
        <v>1900</v>
      </c>
      <c r="D29" s="40">
        <v>133715606.89299999</v>
      </c>
      <c r="E29" s="13">
        <v>350</v>
      </c>
      <c r="F29" s="40">
        <v>29644300.981607687</v>
      </c>
      <c r="G29" s="14">
        <v>349</v>
      </c>
      <c r="H29" s="40">
        <v>20956595</v>
      </c>
      <c r="I29" s="15">
        <f>IF(G29&gt;0,G29/C29,0)</f>
        <v>0.18368421052631578</v>
      </c>
      <c r="J29" s="16">
        <f>IF(H29&gt;0,H29/D29,0)</f>
        <v>0.15672512346871811</v>
      </c>
      <c r="L29" s="43"/>
    </row>
    <row r="30" spans="1:12" ht="57" customHeight="1" x14ac:dyDescent="0.25">
      <c r="A30" s="33" t="s">
        <v>70</v>
      </c>
      <c r="B30" s="36" t="s">
        <v>83</v>
      </c>
      <c r="C30" s="17">
        <v>9000</v>
      </c>
      <c r="D30" s="41">
        <v>55602256.979999997</v>
      </c>
      <c r="E30" s="17">
        <v>1500</v>
      </c>
      <c r="F30" s="41">
        <v>12668994.736461539</v>
      </c>
      <c r="G30" s="18">
        <v>1427</v>
      </c>
      <c r="H30" s="40">
        <v>24108663.460000001</v>
      </c>
      <c r="I30" s="15">
        <f>IF(G30&gt;0,G30/C30,0)</f>
        <v>0.15855555555555556</v>
      </c>
      <c r="J30" s="16">
        <f>IF(H30&gt;0,H30/D30,0)</f>
        <v>0.43359145418632611</v>
      </c>
    </row>
    <row r="31" spans="1:12" ht="15.75" x14ac:dyDescent="0.25">
      <c r="A31" s="79" t="s">
        <v>27</v>
      </c>
      <c r="B31" s="80"/>
      <c r="C31" s="80"/>
      <c r="D31" s="80"/>
      <c r="E31" s="80"/>
      <c r="F31" s="80"/>
      <c r="G31" s="80"/>
      <c r="H31" s="80"/>
      <c r="I31" s="80"/>
      <c r="J31" s="81"/>
    </row>
    <row r="32" spans="1:12" ht="15.75" x14ac:dyDescent="0.25">
      <c r="A32" s="82" t="s">
        <v>28</v>
      </c>
      <c r="B32" s="83"/>
      <c r="C32" s="83"/>
      <c r="D32" s="83"/>
      <c r="E32" s="83"/>
      <c r="F32" s="83"/>
      <c r="G32" s="83"/>
      <c r="H32" s="83"/>
      <c r="I32" s="83"/>
      <c r="J32" s="84"/>
      <c r="K32" s="1"/>
    </row>
    <row r="33" spans="1:11" ht="26.25" customHeight="1" x14ac:dyDescent="0.25">
      <c r="A33" s="19" t="s">
        <v>29</v>
      </c>
      <c r="B33" s="89" t="s">
        <v>124</v>
      </c>
      <c r="C33" s="89"/>
      <c r="D33" s="89"/>
      <c r="E33" s="89"/>
      <c r="F33" s="89"/>
      <c r="G33" s="89"/>
      <c r="H33" s="89"/>
      <c r="I33" s="89"/>
      <c r="J33" s="90"/>
    </row>
    <row r="34" spans="1:11" ht="29.25" customHeight="1" x14ac:dyDescent="0.25">
      <c r="A34" s="19" t="s">
        <v>30</v>
      </c>
      <c r="B34" s="85" t="s">
        <v>125</v>
      </c>
      <c r="C34" s="85"/>
      <c r="D34" s="85"/>
      <c r="E34" s="85"/>
      <c r="F34" s="85"/>
      <c r="G34" s="85"/>
      <c r="H34" s="85"/>
      <c r="I34" s="85"/>
      <c r="J34" s="86"/>
    </row>
    <row r="35" spans="1:11" ht="66" customHeight="1" x14ac:dyDescent="0.25">
      <c r="A35" s="19" t="s">
        <v>31</v>
      </c>
      <c r="B35" s="89" t="s">
        <v>222</v>
      </c>
      <c r="C35" s="89"/>
      <c r="D35" s="89"/>
      <c r="E35" s="89"/>
      <c r="F35" s="89"/>
      <c r="G35" s="89"/>
      <c r="H35" s="89"/>
      <c r="I35" s="89"/>
      <c r="J35" s="90"/>
    </row>
    <row r="36" spans="1:11" ht="111" customHeight="1" x14ac:dyDescent="0.25">
      <c r="A36" s="19" t="s">
        <v>32</v>
      </c>
      <c r="B36" s="118" t="s">
        <v>223</v>
      </c>
      <c r="C36" s="118"/>
      <c r="D36" s="118"/>
      <c r="E36" s="118"/>
      <c r="F36" s="118"/>
      <c r="G36" s="118"/>
      <c r="H36" s="118"/>
      <c r="I36" s="118"/>
      <c r="J36" s="119"/>
    </row>
    <row r="37" spans="1:11" ht="15.75" x14ac:dyDescent="0.25">
      <c r="A37" s="79" t="s">
        <v>33</v>
      </c>
      <c r="B37" s="80"/>
      <c r="C37" s="80"/>
      <c r="D37" s="80"/>
      <c r="E37" s="80"/>
      <c r="F37" s="80"/>
      <c r="G37" s="80"/>
      <c r="H37" s="80"/>
      <c r="I37" s="80"/>
      <c r="J37" s="81"/>
    </row>
    <row r="38" spans="1:11" ht="15.75" x14ac:dyDescent="0.25">
      <c r="A38" s="107" t="s">
        <v>34</v>
      </c>
      <c r="B38" s="108"/>
      <c r="C38" s="108"/>
      <c r="D38" s="108"/>
      <c r="E38" s="108"/>
      <c r="F38" s="108"/>
      <c r="G38" s="108"/>
      <c r="H38" s="108"/>
      <c r="I38" s="108"/>
      <c r="J38" s="109"/>
      <c r="K38" s="1"/>
    </row>
    <row r="39" spans="1:11" ht="27.75" customHeight="1" x14ac:dyDescent="0.25">
      <c r="A39" s="110" t="s">
        <v>40</v>
      </c>
      <c r="B39" s="111"/>
      <c r="C39" s="111"/>
      <c r="D39" s="111"/>
      <c r="E39" s="111"/>
      <c r="F39" s="111"/>
      <c r="G39" s="111"/>
      <c r="H39" s="111"/>
      <c r="I39" s="111"/>
      <c r="J39" s="112"/>
    </row>
    <row r="40" spans="1:11" ht="27.75" customHeight="1" x14ac:dyDescent="0.25">
      <c r="A40" s="79" t="s">
        <v>27</v>
      </c>
      <c r="B40" s="80"/>
      <c r="C40" s="80"/>
      <c r="D40" s="80"/>
      <c r="E40" s="80"/>
      <c r="F40" s="80"/>
      <c r="G40" s="80"/>
      <c r="H40" s="80"/>
      <c r="I40" s="80"/>
      <c r="J40" s="81"/>
    </row>
    <row r="41" spans="1:11" ht="27.75" customHeight="1" x14ac:dyDescent="0.25">
      <c r="A41" s="82" t="s">
        <v>28</v>
      </c>
      <c r="B41" s="83"/>
      <c r="C41" s="83"/>
      <c r="D41" s="83"/>
      <c r="E41" s="83"/>
      <c r="F41" s="83"/>
      <c r="G41" s="83"/>
      <c r="H41" s="83"/>
      <c r="I41" s="83"/>
      <c r="J41" s="84"/>
    </row>
    <row r="42" spans="1:11" ht="27.75" customHeight="1" x14ac:dyDescent="0.25">
      <c r="A42" s="19" t="s">
        <v>29</v>
      </c>
      <c r="B42" s="89" t="s">
        <v>123</v>
      </c>
      <c r="C42" s="89"/>
      <c r="D42" s="89"/>
      <c r="E42" s="89"/>
      <c r="F42" s="89"/>
      <c r="G42" s="89"/>
      <c r="H42" s="89"/>
      <c r="I42" s="89"/>
      <c r="J42" s="90"/>
    </row>
    <row r="43" spans="1:11" ht="33" customHeight="1" x14ac:dyDescent="0.25">
      <c r="A43" s="19" t="s">
        <v>30</v>
      </c>
      <c r="B43" s="85" t="s">
        <v>122</v>
      </c>
      <c r="C43" s="85"/>
      <c r="D43" s="85"/>
      <c r="E43" s="85"/>
      <c r="F43" s="85"/>
      <c r="G43" s="85"/>
      <c r="H43" s="85"/>
      <c r="I43" s="85"/>
      <c r="J43" s="86"/>
    </row>
    <row r="44" spans="1:11" ht="67.5" customHeight="1" x14ac:dyDescent="0.25">
      <c r="A44" s="19" t="s">
        <v>31</v>
      </c>
      <c r="B44" s="89" t="s">
        <v>224</v>
      </c>
      <c r="C44" s="89"/>
      <c r="D44" s="89"/>
      <c r="E44" s="89"/>
      <c r="F44" s="89"/>
      <c r="G44" s="89"/>
      <c r="H44" s="89"/>
      <c r="I44" s="89"/>
      <c r="J44" s="90"/>
    </row>
    <row r="45" spans="1:11" ht="127.5" customHeight="1" x14ac:dyDescent="0.25">
      <c r="A45" s="19" t="s">
        <v>32</v>
      </c>
      <c r="B45" s="85" t="s">
        <v>225</v>
      </c>
      <c r="C45" s="85"/>
      <c r="D45" s="85"/>
      <c r="E45" s="85"/>
      <c r="F45" s="85"/>
      <c r="G45" s="85"/>
      <c r="H45" s="85"/>
      <c r="I45" s="85"/>
      <c r="J45" s="86"/>
    </row>
    <row r="46" spans="1:11" ht="25.5" customHeight="1" x14ac:dyDescent="0.25">
      <c r="A46" s="79" t="s">
        <v>33</v>
      </c>
      <c r="B46" s="80"/>
      <c r="C46" s="80"/>
      <c r="D46" s="80"/>
      <c r="E46" s="80"/>
      <c r="F46" s="80"/>
      <c r="G46" s="80"/>
      <c r="H46" s="80"/>
      <c r="I46" s="80"/>
      <c r="J46" s="81"/>
    </row>
    <row r="47" spans="1:11" ht="21.75" customHeight="1" x14ac:dyDescent="0.25">
      <c r="A47" s="107" t="s">
        <v>34</v>
      </c>
      <c r="B47" s="108"/>
      <c r="C47" s="108"/>
      <c r="D47" s="108"/>
      <c r="E47" s="108"/>
      <c r="F47" s="108"/>
      <c r="G47" s="108"/>
      <c r="H47" s="108"/>
      <c r="I47" s="108"/>
      <c r="J47" s="109"/>
    </row>
    <row r="48" spans="1:11" ht="27.75" customHeight="1" x14ac:dyDescent="0.25">
      <c r="A48" s="110" t="s">
        <v>40</v>
      </c>
      <c r="B48" s="111"/>
      <c r="C48" s="111"/>
      <c r="D48" s="111"/>
      <c r="E48" s="111"/>
      <c r="F48" s="111"/>
      <c r="G48" s="111"/>
      <c r="H48" s="111"/>
      <c r="I48" s="111"/>
      <c r="J48" s="112"/>
    </row>
    <row r="49" spans="1:10" ht="10.5" customHeight="1" x14ac:dyDescent="0.25">
      <c r="A49" s="25"/>
      <c r="B49" s="25"/>
      <c r="C49" s="25"/>
      <c r="D49" s="25"/>
      <c r="E49" s="25"/>
      <c r="F49" s="25"/>
      <c r="G49" s="25"/>
      <c r="H49" s="25"/>
      <c r="I49" s="25"/>
      <c r="J49" s="25"/>
    </row>
    <row r="50" spans="1:10" ht="30.75" customHeight="1" x14ac:dyDescent="0.25">
      <c r="A50" s="106" t="s">
        <v>41</v>
      </c>
      <c r="B50" s="106"/>
      <c r="C50" s="106"/>
      <c r="D50" s="106"/>
      <c r="E50" s="106"/>
      <c r="F50" s="106"/>
      <c r="G50" s="106"/>
      <c r="H50" s="106"/>
      <c r="I50" s="106"/>
      <c r="J50" s="106"/>
    </row>
  </sheetData>
  <mergeCells count="57">
    <mergeCell ref="A47:J47"/>
    <mergeCell ref="A48:J48"/>
    <mergeCell ref="A50:J50"/>
    <mergeCell ref="B42:J42"/>
    <mergeCell ref="B43:J43"/>
    <mergeCell ref="B44:J44"/>
    <mergeCell ref="B45:J45"/>
    <mergeCell ref="A46:J46"/>
    <mergeCell ref="A38:J38"/>
    <mergeCell ref="A39:J39"/>
    <mergeCell ref="A41:J41"/>
    <mergeCell ref="A32:J32"/>
    <mergeCell ref="B33:J33"/>
    <mergeCell ref="B34:J34"/>
    <mergeCell ref="B35:J35"/>
    <mergeCell ref="B36:J36"/>
    <mergeCell ref="A37:J37"/>
    <mergeCell ref="A40:J40"/>
    <mergeCell ref="A31:J31"/>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qref="A8" xr:uid="{774405EA-23A1-42D2-9043-EC215ECBA42D}"/>
    <dataValidation allowBlank="1" showInputMessage="1" prompt="Nombre del capítulo" sqref="B8:J10" xr:uid="{0517D812-082D-4FEF-80EB-30F85D44E284}"/>
    <dataValidation allowBlank="1" showInputMessage="1" showErrorMessage="1" prompt="¿A quién va dirigido el programa?, ¿qué característica tiene esta población que requiere ser beneficiada?" sqref="B20:J20" xr:uid="{2E09AF90-CE0E-4E56-922D-9436FFA51615}"/>
    <dataValidation allowBlank="1" showInputMessage="1" showErrorMessage="1" prompt="Nombre del producto" sqref="B33:J33 B42:J42" xr:uid="{AB0DC66E-CAC8-4BF6-A53F-1393C3F9492F}"/>
    <dataValidation allowBlank="1" showInputMessage="1" showErrorMessage="1" prompt="¿En qué consiste el producto? su objetivo" sqref="B34:J34 B43:J43" xr:uid="{928E41C8-F4A3-4867-ABD3-8CD1D983D63D}"/>
    <dataValidation allowBlank="1" showInputMessage="1" showErrorMessage="1" prompt="1. Describir lo plasmado en el presupuesto_x000a_2. Describir lo alcanzado en términos financieros y de producción " sqref="B35:J35 B44:J44" xr:uid="{C4231193-7315-4626-9F84-A930CA277F7E}"/>
    <dataValidation allowBlank="1" showInputMessage="1" showErrorMessage="1" prompt="De existir desvío, explicar razones." sqref="B36:J36 B45:J45" xr:uid="{791398C4-C664-4FC1-B626-CB4C13565E40}"/>
    <dataValidation allowBlank="1" showInputMessage="1" showErrorMessage="1" prompt="Oportunidades de mejora identificadas" sqref="A39:J39 A48:J49" xr:uid="{B861CC57-89B8-4585-95DB-27FFA47811BF}"/>
    <dataValidation allowBlank="1" showInputMessage="1" showErrorMessage="1" prompt="Presupuesto del programa" sqref="A25:C25 F25" xr:uid="{828DDA71-E22A-40F8-B6D0-38009D6C5792}"/>
    <dataValidation allowBlank="1" showInputMessage="1" showErrorMessage="1" prompt="¿En qué consiste el programa?" sqref="B19:J19" xr:uid="{BF00CC7F-3536-466B-8C34-B78D61E02516}"/>
    <dataValidation allowBlank="1" showInputMessage="1" showErrorMessage="1" prompt="Nombre de cada producto" sqref="A28:A30" xr:uid="{20264B87-827A-47D1-93C3-8B7A94B43722}"/>
    <dataValidation allowBlank="1" showInputMessage="1" showErrorMessage="1" prompt="Nombre del indicador" sqref="B28:B30" xr:uid="{584CC2D7-1677-4368-B8F6-A55B6BE0AE14}"/>
    <dataValidation allowBlank="1" showInputMessage="1" showErrorMessage="1" prompt="Meta anual del indicador" sqref="C28:C30 E28" xr:uid="{0E0F8C9B-C267-4681-9B39-D939866ED11A}"/>
    <dataValidation allowBlank="1" showInputMessage="1" showErrorMessage="1" prompt="Monto presupuestado para el producto" sqref="D28:D30 E29:F30 F28" xr:uid="{703A6B60-3BD5-481E-B5AF-A4774E2B6E2D}"/>
    <dataValidation allowBlank="1" showInputMessage="1" showErrorMessage="1" prompt="Meta alcanzada en el trimestre" sqref="G28:G30" xr:uid="{21FD6A06-1355-4CD3-BB81-3B96C0484C19}"/>
    <dataValidation allowBlank="1" showInputMessage="1" showErrorMessage="1" prompt="Monto ejecutado en el trimestre" sqref="H28:H30" xr:uid="{38AD75BE-78DD-45A5-938F-E1A74424A42E}"/>
  </dataValidations>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7D4D3-E5F9-4D99-8317-5C9C22997E91}">
  <dimension ref="A1:M50"/>
  <sheetViews>
    <sheetView zoomScaleNormal="100" workbookViewId="0">
      <selection activeCell="K9" sqref="K9"/>
    </sheetView>
  </sheetViews>
  <sheetFormatPr baseColWidth="10" defaultColWidth="11.42578125" defaultRowHeight="15" x14ac:dyDescent="0.25"/>
  <cols>
    <col min="1" max="1" width="31.140625" style="6" customWidth="1"/>
    <col min="2" max="2" width="19.5703125" style="6" customWidth="1"/>
    <col min="3" max="10" width="12.7109375" style="6" customWidth="1"/>
    <col min="11" max="11" width="11.42578125" style="6"/>
    <col min="13" max="13" width="12.7109375" bestFit="1" customWidth="1"/>
  </cols>
  <sheetData>
    <row r="1" spans="1:11" ht="21.75" thickBot="1" x14ac:dyDescent="0.3">
      <c r="A1" s="20"/>
      <c r="B1" s="63" t="s">
        <v>51</v>
      </c>
      <c r="C1" s="64"/>
      <c r="D1" s="64"/>
      <c r="E1" s="64"/>
      <c r="F1" s="64"/>
      <c r="G1" s="64"/>
      <c r="H1" s="64"/>
      <c r="I1" s="64"/>
      <c r="J1" s="65"/>
      <c r="K1" s="1"/>
    </row>
    <row r="2" spans="1:11" ht="21.75" thickBot="1" x14ac:dyDescent="0.3">
      <c r="A2" s="21"/>
      <c r="B2" s="66" t="s">
        <v>0</v>
      </c>
      <c r="C2" s="67"/>
      <c r="D2" s="66" t="s">
        <v>1</v>
      </c>
      <c r="E2" s="67"/>
      <c r="F2" s="67"/>
      <c r="G2" s="67"/>
      <c r="H2" s="68"/>
      <c r="I2" s="2" t="s">
        <v>2</v>
      </c>
      <c r="J2" s="3" t="s">
        <v>3</v>
      </c>
      <c r="K2" s="1"/>
    </row>
    <row r="3" spans="1:11" ht="21.75" thickBot="1" x14ac:dyDescent="0.3">
      <c r="A3" s="22"/>
      <c r="B3" s="69" t="s">
        <v>4</v>
      </c>
      <c r="C3" s="70"/>
      <c r="D3" s="69"/>
      <c r="E3" s="70"/>
      <c r="F3" s="70"/>
      <c r="G3" s="70"/>
      <c r="H3" s="71"/>
      <c r="I3" s="26"/>
      <c r="J3" s="27"/>
      <c r="K3" s="1"/>
    </row>
    <row r="4" spans="1:11" x14ac:dyDescent="0.25">
      <c r="A4" s="72"/>
      <c r="B4" s="73"/>
      <c r="C4" s="73"/>
      <c r="D4" s="74"/>
      <c r="E4" s="74"/>
      <c r="F4" s="74"/>
      <c r="G4" s="74"/>
      <c r="H4" s="74"/>
      <c r="I4" s="73"/>
      <c r="J4" s="75"/>
      <c r="K4" s="1"/>
    </row>
    <row r="5" spans="1:11" ht="3" customHeight="1" x14ac:dyDescent="0.25">
      <c r="A5" s="76"/>
      <c r="B5" s="77"/>
      <c r="C5" s="77"/>
      <c r="D5" s="77"/>
      <c r="E5" s="77"/>
      <c r="F5" s="77"/>
      <c r="G5" s="77"/>
      <c r="H5" s="77"/>
      <c r="I5" s="77"/>
      <c r="J5" s="78"/>
      <c r="K5" s="1"/>
    </row>
    <row r="6" spans="1:11" ht="15.75" x14ac:dyDescent="0.25">
      <c r="A6" s="79" t="s">
        <v>207</v>
      </c>
      <c r="B6" s="80"/>
      <c r="C6" s="80"/>
      <c r="D6" s="80"/>
      <c r="E6" s="80"/>
      <c r="F6" s="80"/>
      <c r="G6" s="80"/>
      <c r="H6" s="80"/>
      <c r="I6" s="80"/>
      <c r="J6" s="81"/>
      <c r="K6" s="1"/>
    </row>
    <row r="7" spans="1:11" ht="15.75" x14ac:dyDescent="0.25">
      <c r="A7" s="82" t="s">
        <v>5</v>
      </c>
      <c r="B7" s="83"/>
      <c r="C7" s="83"/>
      <c r="D7" s="83"/>
      <c r="E7" s="83"/>
      <c r="F7" s="83"/>
      <c r="G7" s="83"/>
      <c r="H7" s="83"/>
      <c r="I7" s="83"/>
      <c r="J7" s="84"/>
      <c r="K7" s="1"/>
    </row>
    <row r="8" spans="1:11" ht="15" customHeight="1" x14ac:dyDescent="0.25">
      <c r="A8" s="4" t="s">
        <v>6</v>
      </c>
      <c r="B8" s="60" t="s">
        <v>63</v>
      </c>
      <c r="C8" s="61"/>
      <c r="D8" s="61"/>
      <c r="E8" s="61"/>
      <c r="F8" s="61"/>
      <c r="G8" s="61"/>
      <c r="H8" s="61"/>
      <c r="I8" s="61"/>
      <c r="J8" s="62"/>
      <c r="K8" s="1"/>
    </row>
    <row r="9" spans="1:11" ht="15" customHeight="1" x14ac:dyDescent="0.25">
      <c r="A9" s="23" t="s">
        <v>35</v>
      </c>
      <c r="B9" s="60" t="s">
        <v>64</v>
      </c>
      <c r="C9" s="61"/>
      <c r="D9" s="61"/>
      <c r="E9" s="61"/>
      <c r="F9" s="61"/>
      <c r="G9" s="61"/>
      <c r="H9" s="61"/>
      <c r="I9" s="61"/>
      <c r="J9" s="62"/>
      <c r="K9" s="1"/>
    </row>
    <row r="10" spans="1:11" ht="15" customHeight="1" x14ac:dyDescent="0.25">
      <c r="A10" s="23" t="s">
        <v>36</v>
      </c>
      <c r="B10" s="60" t="s">
        <v>59</v>
      </c>
      <c r="C10" s="61"/>
      <c r="D10" s="61"/>
      <c r="E10" s="61"/>
      <c r="F10" s="61"/>
      <c r="G10" s="61"/>
      <c r="H10" s="61"/>
      <c r="I10" s="61"/>
      <c r="J10" s="62"/>
      <c r="K10" s="1"/>
    </row>
    <row r="11" spans="1:11" ht="31.5" customHeight="1" x14ac:dyDescent="0.25">
      <c r="A11" s="4" t="s">
        <v>7</v>
      </c>
      <c r="B11" s="120" t="s">
        <v>136</v>
      </c>
      <c r="C11" s="120"/>
      <c r="D11" s="120"/>
      <c r="E11" s="120"/>
      <c r="F11" s="120"/>
      <c r="G11" s="120"/>
      <c r="H11" s="120"/>
      <c r="I11" s="120"/>
      <c r="J11" s="120"/>
    </row>
    <row r="12" spans="1:11" ht="30.75" customHeight="1" x14ac:dyDescent="0.25">
      <c r="A12" s="4" t="s">
        <v>8</v>
      </c>
      <c r="B12" s="120" t="s">
        <v>135</v>
      </c>
      <c r="C12" s="120"/>
      <c r="D12" s="120"/>
      <c r="E12" s="120"/>
      <c r="F12" s="120"/>
      <c r="G12" s="120"/>
      <c r="H12" s="120"/>
      <c r="I12" s="120"/>
      <c r="J12" s="120"/>
    </row>
    <row r="13" spans="1:11" ht="15.75" x14ac:dyDescent="0.25">
      <c r="A13" s="79" t="s">
        <v>9</v>
      </c>
      <c r="B13" s="80"/>
      <c r="C13" s="80"/>
      <c r="D13" s="80"/>
      <c r="E13" s="80"/>
      <c r="F13" s="80"/>
      <c r="G13" s="80"/>
      <c r="H13" s="80"/>
      <c r="I13" s="80"/>
      <c r="J13" s="81"/>
    </row>
    <row r="14" spans="1:11" ht="27.75" customHeight="1" x14ac:dyDescent="0.25">
      <c r="A14" s="4" t="s">
        <v>10</v>
      </c>
      <c r="B14" s="24">
        <v>2</v>
      </c>
      <c r="C14" s="87" t="str">
        <f>IFERROR(VLOOKUP(B14,'[1]Validacion datos'!A2:B5,2,FALSE),"")</f>
        <v>DESARROLLO SOCIAL</v>
      </c>
      <c r="D14" s="87"/>
      <c r="E14" s="87"/>
      <c r="F14" s="87"/>
      <c r="G14" s="87"/>
      <c r="H14" s="87"/>
      <c r="I14" s="87"/>
      <c r="J14" s="87"/>
    </row>
    <row r="15" spans="1:11" ht="26.25" customHeight="1" x14ac:dyDescent="0.25">
      <c r="A15" s="4" t="s">
        <v>11</v>
      </c>
      <c r="B15" s="7">
        <v>2.2000000000000002</v>
      </c>
      <c r="C15" s="87" t="str">
        <f>IFERROR(VLOOKUP(B15,'[1]Validacion datos'!A8:B26,2,FALSE),"")</f>
        <v>Salud y seguridad social integral</v>
      </c>
      <c r="D15" s="87"/>
      <c r="E15" s="87"/>
      <c r="F15" s="87"/>
      <c r="G15" s="87"/>
      <c r="H15" s="87"/>
      <c r="I15" s="87"/>
      <c r="J15" s="87"/>
    </row>
    <row r="16" spans="1:11" ht="32.25" customHeight="1" x14ac:dyDescent="0.25">
      <c r="A16" s="4" t="s">
        <v>12</v>
      </c>
      <c r="B16" s="8" t="s">
        <v>65</v>
      </c>
      <c r="C16" s="88"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88"/>
      <c r="E16" s="88"/>
      <c r="F16" s="88"/>
      <c r="G16" s="88"/>
      <c r="H16" s="88"/>
      <c r="I16" s="88"/>
      <c r="J16" s="88"/>
    </row>
    <row r="17" spans="1:13" ht="15.75" x14ac:dyDescent="0.25">
      <c r="A17" s="79" t="s">
        <v>13</v>
      </c>
      <c r="B17" s="80"/>
      <c r="C17" s="80"/>
      <c r="D17" s="80"/>
      <c r="E17" s="80"/>
      <c r="F17" s="80"/>
      <c r="G17" s="80"/>
      <c r="H17" s="80"/>
      <c r="I17" s="80"/>
      <c r="J17" s="81"/>
    </row>
    <row r="18" spans="1:13" ht="27.75" customHeight="1" x14ac:dyDescent="0.25">
      <c r="A18" s="4" t="s">
        <v>14</v>
      </c>
      <c r="B18" s="85" t="s">
        <v>61</v>
      </c>
      <c r="C18" s="85"/>
      <c r="D18" s="85"/>
      <c r="E18" s="85"/>
      <c r="F18" s="85"/>
      <c r="G18" s="85"/>
      <c r="H18" s="85"/>
      <c r="I18" s="85"/>
      <c r="J18" s="86"/>
    </row>
    <row r="19" spans="1:13" ht="33" customHeight="1" x14ac:dyDescent="0.25">
      <c r="A19" s="9" t="s">
        <v>15</v>
      </c>
      <c r="B19" s="89" t="s">
        <v>93</v>
      </c>
      <c r="C19" s="89"/>
      <c r="D19" s="89"/>
      <c r="E19" s="89"/>
      <c r="F19" s="89"/>
      <c r="G19" s="89"/>
      <c r="H19" s="89"/>
      <c r="I19" s="89"/>
      <c r="J19" s="90"/>
    </row>
    <row r="20" spans="1:13" ht="28.5" customHeight="1" x14ac:dyDescent="0.25">
      <c r="A20" s="9" t="s">
        <v>16</v>
      </c>
      <c r="B20" s="85" t="s">
        <v>132</v>
      </c>
      <c r="C20" s="85"/>
      <c r="D20" s="85"/>
      <c r="E20" s="85"/>
      <c r="F20" s="85"/>
      <c r="G20" s="85"/>
      <c r="H20" s="85"/>
      <c r="I20" s="85"/>
      <c r="J20" s="86"/>
    </row>
    <row r="21" spans="1:13" ht="45.75" customHeight="1" x14ac:dyDescent="0.25">
      <c r="A21" s="9" t="s">
        <v>37</v>
      </c>
      <c r="B21" s="85" t="s">
        <v>184</v>
      </c>
      <c r="C21" s="85"/>
      <c r="D21" s="85"/>
      <c r="E21" s="85"/>
      <c r="F21" s="85"/>
      <c r="G21" s="85"/>
      <c r="H21" s="85"/>
      <c r="I21" s="85"/>
      <c r="J21" s="86"/>
      <c r="K21" s="1"/>
    </row>
    <row r="22" spans="1:13" ht="15.75" x14ac:dyDescent="0.25">
      <c r="A22" s="79" t="s">
        <v>17</v>
      </c>
      <c r="B22" s="80"/>
      <c r="C22" s="80"/>
      <c r="D22" s="80"/>
      <c r="E22" s="80"/>
      <c r="F22" s="80"/>
      <c r="G22" s="80"/>
      <c r="H22" s="80"/>
      <c r="I22" s="80"/>
      <c r="J22" s="81"/>
    </row>
    <row r="23" spans="1:13" ht="15.75" x14ac:dyDescent="0.25">
      <c r="A23" s="82" t="s">
        <v>18</v>
      </c>
      <c r="B23" s="83"/>
      <c r="C23" s="83"/>
      <c r="D23" s="83"/>
      <c r="E23" s="83"/>
      <c r="F23" s="83"/>
      <c r="G23" s="83"/>
      <c r="H23" s="83"/>
      <c r="I23" s="83"/>
      <c r="J23" s="84"/>
      <c r="K23" s="1"/>
    </row>
    <row r="24" spans="1:13" ht="15" customHeight="1" x14ac:dyDescent="0.25">
      <c r="A24" s="91" t="s">
        <v>19</v>
      </c>
      <c r="B24" s="92"/>
      <c r="C24" s="93" t="s">
        <v>20</v>
      </c>
      <c r="D24" s="94"/>
      <c r="E24" s="94"/>
      <c r="F24" s="94" t="s">
        <v>21</v>
      </c>
      <c r="G24" s="94"/>
      <c r="H24" s="92"/>
      <c r="I24" s="93" t="s">
        <v>22</v>
      </c>
      <c r="J24" s="95"/>
    </row>
    <row r="25" spans="1:13" x14ac:dyDescent="0.25">
      <c r="A25" s="96">
        <f>SUM(Tabla18[Financiera
(B)])</f>
        <v>77797091.999999985</v>
      </c>
      <c r="B25" s="97"/>
      <c r="C25" s="98"/>
      <c r="D25" s="99"/>
      <c r="E25" s="100"/>
      <c r="F25" s="98"/>
      <c r="G25" s="99"/>
      <c r="H25" s="100"/>
      <c r="I25" s="101">
        <f>IF(G25&gt;0,G25/C25,0)</f>
        <v>0</v>
      </c>
      <c r="J25" s="102"/>
    </row>
    <row r="26" spans="1:13" ht="15.75" x14ac:dyDescent="0.25">
      <c r="A26" s="82" t="s">
        <v>23</v>
      </c>
      <c r="B26" s="83"/>
      <c r="C26" s="83"/>
      <c r="D26" s="83"/>
      <c r="E26" s="83"/>
      <c r="F26" s="83"/>
      <c r="G26" s="83"/>
      <c r="H26" s="83"/>
      <c r="I26" s="83"/>
      <c r="J26" s="84"/>
      <c r="K26" s="1"/>
    </row>
    <row r="27" spans="1:13" x14ac:dyDescent="0.25">
      <c r="A27" s="5"/>
      <c r="B27"/>
      <c r="C27" s="103" t="s">
        <v>50</v>
      </c>
      <c r="D27" s="104"/>
      <c r="E27" s="103" t="s">
        <v>48</v>
      </c>
      <c r="F27" s="104"/>
      <c r="G27" s="103" t="s">
        <v>49</v>
      </c>
      <c r="H27" s="103"/>
      <c r="I27" s="103" t="s">
        <v>24</v>
      </c>
      <c r="J27" s="105"/>
    </row>
    <row r="28" spans="1:13" ht="38.25" x14ac:dyDescent="0.25">
      <c r="A28" s="10" t="s">
        <v>25</v>
      </c>
      <c r="B28" s="11" t="s">
        <v>26</v>
      </c>
      <c r="C28" s="11" t="s">
        <v>38</v>
      </c>
      <c r="D28" s="11" t="s">
        <v>39</v>
      </c>
      <c r="E28" s="11" t="s">
        <v>42</v>
      </c>
      <c r="F28" s="11" t="s">
        <v>43</v>
      </c>
      <c r="G28" s="11" t="s">
        <v>44</v>
      </c>
      <c r="H28" s="11" t="s">
        <v>45</v>
      </c>
      <c r="I28" s="11" t="s">
        <v>46</v>
      </c>
      <c r="J28" s="12" t="s">
        <v>47</v>
      </c>
      <c r="M28" s="43"/>
    </row>
    <row r="29" spans="1:13" ht="98.25" customHeight="1" x14ac:dyDescent="0.25">
      <c r="A29" s="32" t="s">
        <v>94</v>
      </c>
      <c r="B29" s="50" t="s">
        <v>95</v>
      </c>
      <c r="C29" s="13">
        <v>6000</v>
      </c>
      <c r="D29" s="40">
        <v>48816485.999999985</v>
      </c>
      <c r="E29" s="13">
        <v>1400</v>
      </c>
      <c r="F29" s="40">
        <v>9825560.8555675447</v>
      </c>
      <c r="G29" s="14">
        <v>2145</v>
      </c>
      <c r="H29" s="40">
        <v>5733448.2300000004</v>
      </c>
      <c r="I29" s="15">
        <f t="shared" ref="I29:I30" si="0">IF(G29&gt;0,G29/C29,0)</f>
        <v>0.35749999999999998</v>
      </c>
      <c r="J29" s="16">
        <f>IF(H29&gt;0,H29/D29,0)</f>
        <v>0.1174490156870366</v>
      </c>
    </row>
    <row r="30" spans="1:13" ht="102.75" customHeight="1" x14ac:dyDescent="0.25">
      <c r="A30" s="32" t="s">
        <v>76</v>
      </c>
      <c r="B30" s="50" t="s">
        <v>96</v>
      </c>
      <c r="C30" s="28">
        <v>15000</v>
      </c>
      <c r="D30" s="42">
        <v>28980606</v>
      </c>
      <c r="E30" s="13">
        <v>2800</v>
      </c>
      <c r="F30" s="40">
        <v>5929877.8430769239</v>
      </c>
      <c r="G30" s="29">
        <v>3452</v>
      </c>
      <c r="H30" s="40">
        <v>10554505.08</v>
      </c>
      <c r="I30" s="30">
        <f t="shared" si="0"/>
        <v>0.23013333333333333</v>
      </c>
      <c r="J30" s="31">
        <f>IF(H30&gt;0,H30/D30,0)</f>
        <v>0.36419200757913756</v>
      </c>
    </row>
    <row r="31" spans="1:13" ht="15.75" x14ac:dyDescent="0.25">
      <c r="A31" s="79" t="s">
        <v>27</v>
      </c>
      <c r="B31" s="80"/>
      <c r="C31" s="80"/>
      <c r="D31" s="80"/>
      <c r="E31" s="80"/>
      <c r="F31" s="80"/>
      <c r="G31" s="80"/>
      <c r="H31" s="80"/>
      <c r="I31" s="80"/>
      <c r="J31" s="81"/>
    </row>
    <row r="32" spans="1:13" ht="15.75" x14ac:dyDescent="0.25">
      <c r="A32" s="82" t="s">
        <v>28</v>
      </c>
      <c r="B32" s="83"/>
      <c r="C32" s="83"/>
      <c r="D32" s="83"/>
      <c r="E32" s="83"/>
      <c r="F32" s="83"/>
      <c r="G32" s="83"/>
      <c r="H32" s="83"/>
      <c r="I32" s="83"/>
      <c r="J32" s="84"/>
      <c r="K32" s="1"/>
    </row>
    <row r="33" spans="1:11" ht="36.75" customHeight="1" x14ac:dyDescent="0.25">
      <c r="A33" s="19" t="s">
        <v>29</v>
      </c>
      <c r="B33" s="89" t="s">
        <v>94</v>
      </c>
      <c r="C33" s="89"/>
      <c r="D33" s="89"/>
      <c r="E33" s="89"/>
      <c r="F33" s="89"/>
      <c r="G33" s="89"/>
      <c r="H33" s="89"/>
      <c r="I33" s="89"/>
      <c r="J33" s="90"/>
    </row>
    <row r="34" spans="1:11" ht="56.25" customHeight="1" x14ac:dyDescent="0.25">
      <c r="A34" s="19" t="s">
        <v>30</v>
      </c>
      <c r="B34" s="85" t="s">
        <v>72</v>
      </c>
      <c r="C34" s="85"/>
      <c r="D34" s="85"/>
      <c r="E34" s="85"/>
      <c r="F34" s="85"/>
      <c r="G34" s="85"/>
      <c r="H34" s="85"/>
      <c r="I34" s="85"/>
      <c r="J34" s="86"/>
    </row>
    <row r="35" spans="1:11" ht="64.5" customHeight="1" x14ac:dyDescent="0.25">
      <c r="A35" s="19" t="s">
        <v>31</v>
      </c>
      <c r="B35" s="89" t="s">
        <v>171</v>
      </c>
      <c r="C35" s="89"/>
      <c r="D35" s="89"/>
      <c r="E35" s="89"/>
      <c r="F35" s="89"/>
      <c r="G35" s="89"/>
      <c r="H35" s="89"/>
      <c r="I35" s="89"/>
      <c r="J35" s="90"/>
    </row>
    <row r="36" spans="1:11" ht="149.25" customHeight="1" x14ac:dyDescent="0.25">
      <c r="A36" s="19" t="s">
        <v>32</v>
      </c>
      <c r="B36" s="118" t="s">
        <v>172</v>
      </c>
      <c r="C36" s="118"/>
      <c r="D36" s="118"/>
      <c r="E36" s="118"/>
      <c r="F36" s="118"/>
      <c r="G36" s="118"/>
      <c r="H36" s="118"/>
      <c r="I36" s="118"/>
      <c r="J36" s="119"/>
    </row>
    <row r="37" spans="1:11" ht="15.75" x14ac:dyDescent="0.25">
      <c r="A37" s="79" t="s">
        <v>33</v>
      </c>
      <c r="B37" s="80"/>
      <c r="C37" s="80"/>
      <c r="D37" s="80"/>
      <c r="E37" s="80"/>
      <c r="F37" s="80"/>
      <c r="G37" s="80"/>
      <c r="H37" s="80"/>
      <c r="I37" s="80"/>
      <c r="J37" s="81"/>
    </row>
    <row r="38" spans="1:11" ht="15.75" x14ac:dyDescent="0.25">
      <c r="A38" s="107" t="s">
        <v>34</v>
      </c>
      <c r="B38" s="108"/>
      <c r="C38" s="108"/>
      <c r="D38" s="108"/>
      <c r="E38" s="108"/>
      <c r="F38" s="108"/>
      <c r="G38" s="108"/>
      <c r="H38" s="108"/>
      <c r="I38" s="108"/>
      <c r="J38" s="109"/>
      <c r="K38" s="1"/>
    </row>
    <row r="39" spans="1:11" ht="27.75" customHeight="1" x14ac:dyDescent="0.25">
      <c r="A39" s="110" t="s">
        <v>40</v>
      </c>
      <c r="B39" s="111"/>
      <c r="C39" s="111"/>
      <c r="D39" s="111"/>
      <c r="E39" s="111"/>
      <c r="F39" s="111"/>
      <c r="G39" s="111"/>
      <c r="H39" s="111"/>
      <c r="I39" s="111"/>
      <c r="J39" s="112"/>
    </row>
    <row r="40" spans="1:11" ht="27.75" customHeight="1" x14ac:dyDescent="0.25">
      <c r="A40" s="79" t="s">
        <v>27</v>
      </c>
      <c r="B40" s="80"/>
      <c r="C40" s="80"/>
      <c r="D40" s="80"/>
      <c r="E40" s="80"/>
      <c r="F40" s="80"/>
      <c r="G40" s="80"/>
      <c r="H40" s="80"/>
      <c r="I40" s="80"/>
      <c r="J40" s="81"/>
    </row>
    <row r="41" spans="1:11" ht="27.75" customHeight="1" x14ac:dyDescent="0.25">
      <c r="A41" s="82" t="s">
        <v>28</v>
      </c>
      <c r="B41" s="83"/>
      <c r="C41" s="83"/>
      <c r="D41" s="83"/>
      <c r="E41" s="83"/>
      <c r="F41" s="83"/>
      <c r="G41" s="83"/>
      <c r="H41" s="83"/>
      <c r="I41" s="83"/>
      <c r="J41" s="84"/>
    </row>
    <row r="42" spans="1:11" ht="27.75" customHeight="1" x14ac:dyDescent="0.25">
      <c r="A42" s="19" t="s">
        <v>29</v>
      </c>
      <c r="B42" s="89" t="s">
        <v>76</v>
      </c>
      <c r="C42" s="89"/>
      <c r="D42" s="89"/>
      <c r="E42" s="89"/>
      <c r="F42" s="89"/>
      <c r="G42" s="89"/>
      <c r="H42" s="89"/>
      <c r="I42" s="89"/>
      <c r="J42" s="90"/>
    </row>
    <row r="43" spans="1:11" ht="55.5" customHeight="1" x14ac:dyDescent="0.25">
      <c r="A43" s="19" t="s">
        <v>30</v>
      </c>
      <c r="B43" s="85" t="s">
        <v>72</v>
      </c>
      <c r="C43" s="85"/>
      <c r="D43" s="85"/>
      <c r="E43" s="85"/>
      <c r="F43" s="85"/>
      <c r="G43" s="85"/>
      <c r="H43" s="85"/>
      <c r="I43" s="85"/>
      <c r="J43" s="86"/>
    </row>
    <row r="44" spans="1:11" ht="66" customHeight="1" x14ac:dyDescent="0.25">
      <c r="A44" s="19" t="s">
        <v>31</v>
      </c>
      <c r="B44" s="89" t="s">
        <v>173</v>
      </c>
      <c r="C44" s="89"/>
      <c r="D44" s="89"/>
      <c r="E44" s="89"/>
      <c r="F44" s="89"/>
      <c r="G44" s="89"/>
      <c r="H44" s="89"/>
      <c r="I44" s="89"/>
      <c r="J44" s="90"/>
    </row>
    <row r="45" spans="1:11" ht="113.25" customHeight="1" x14ac:dyDescent="0.25">
      <c r="A45" s="19" t="s">
        <v>32</v>
      </c>
      <c r="B45" s="85" t="s">
        <v>226</v>
      </c>
      <c r="C45" s="85"/>
      <c r="D45" s="85"/>
      <c r="E45" s="85"/>
      <c r="F45" s="85"/>
      <c r="G45" s="85"/>
      <c r="H45" s="85"/>
      <c r="I45" s="85"/>
      <c r="J45" s="86"/>
    </row>
    <row r="46" spans="1:11" ht="27.75" customHeight="1" x14ac:dyDescent="0.25">
      <c r="A46" s="79" t="s">
        <v>33</v>
      </c>
      <c r="B46" s="80"/>
      <c r="C46" s="80"/>
      <c r="D46" s="80"/>
      <c r="E46" s="80"/>
      <c r="F46" s="80"/>
      <c r="G46" s="80"/>
      <c r="H46" s="80"/>
      <c r="I46" s="80"/>
      <c r="J46" s="81"/>
    </row>
    <row r="47" spans="1:11" ht="27.75" customHeight="1" x14ac:dyDescent="0.25">
      <c r="A47" s="107" t="s">
        <v>34</v>
      </c>
      <c r="B47" s="108"/>
      <c r="C47" s="108"/>
      <c r="D47" s="108"/>
      <c r="E47" s="108"/>
      <c r="F47" s="108"/>
      <c r="G47" s="108"/>
      <c r="H47" s="108"/>
      <c r="I47" s="108"/>
      <c r="J47" s="109"/>
    </row>
    <row r="48" spans="1:11" ht="27.75" customHeight="1" x14ac:dyDescent="0.25">
      <c r="A48" s="110" t="s">
        <v>40</v>
      </c>
      <c r="B48" s="111"/>
      <c r="C48" s="111"/>
      <c r="D48" s="111"/>
      <c r="E48" s="111"/>
      <c r="F48" s="111"/>
      <c r="G48" s="111"/>
      <c r="H48" s="111"/>
      <c r="I48" s="111"/>
      <c r="J48" s="112"/>
    </row>
    <row r="49" spans="1:10" ht="11.25" customHeight="1" x14ac:dyDescent="0.25">
      <c r="A49" s="25"/>
      <c r="B49" s="25"/>
      <c r="C49" s="25"/>
      <c r="D49" s="25"/>
      <c r="E49" s="25"/>
      <c r="F49" s="25"/>
      <c r="G49" s="25"/>
      <c r="H49" s="25"/>
      <c r="I49" s="25"/>
      <c r="J49" s="25"/>
    </row>
    <row r="50" spans="1:10" ht="26.25" customHeight="1" x14ac:dyDescent="0.25">
      <c r="A50" s="106" t="s">
        <v>41</v>
      </c>
      <c r="B50" s="106"/>
      <c r="C50" s="106"/>
      <c r="D50" s="106"/>
      <c r="E50" s="106"/>
      <c r="F50" s="106"/>
      <c r="G50" s="106"/>
      <c r="H50" s="106"/>
      <c r="I50" s="106"/>
      <c r="J50" s="106"/>
    </row>
  </sheetData>
  <mergeCells count="57">
    <mergeCell ref="A46:J46"/>
    <mergeCell ref="A47:J47"/>
    <mergeCell ref="A48:J48"/>
    <mergeCell ref="A50:J50"/>
    <mergeCell ref="B42:J42"/>
    <mergeCell ref="B43:J43"/>
    <mergeCell ref="B44:J44"/>
    <mergeCell ref="B45:J45"/>
    <mergeCell ref="A38:J38"/>
    <mergeCell ref="A39:J39"/>
    <mergeCell ref="A41:J41"/>
    <mergeCell ref="A32:J32"/>
    <mergeCell ref="B33:J33"/>
    <mergeCell ref="B34:J34"/>
    <mergeCell ref="B35:J35"/>
    <mergeCell ref="B36:J36"/>
    <mergeCell ref="A37:J37"/>
    <mergeCell ref="A40:J40"/>
    <mergeCell ref="A31:J31"/>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qref="A8" xr:uid="{4599F912-71CA-4047-AE55-0902D6D2FFA5}"/>
    <dataValidation allowBlank="1" showInputMessage="1" prompt="Nombre del capítulo" sqref="B8:J10" xr:uid="{C8ED38B2-F0DD-44BC-88EB-51A9AA345892}"/>
    <dataValidation allowBlank="1" showInputMessage="1" showErrorMessage="1" prompt="¿A quién va dirigido el programa?, ¿qué característica tiene esta población que requiere ser beneficiada?" sqref="B20:J20" xr:uid="{4134CFED-62A4-49AE-A145-3666B00AA586}"/>
    <dataValidation allowBlank="1" showInputMessage="1" showErrorMessage="1" prompt="Nombre del producto" sqref="B33:J33 B42:J42" xr:uid="{2808AF06-F533-47B5-935C-372383CBCF6C}"/>
    <dataValidation allowBlank="1" showInputMessage="1" showErrorMessage="1" prompt="¿En qué consiste el producto? su objetivo" sqref="B34:J34 B43:J43" xr:uid="{245F9C8C-2A5E-44E2-BE35-169E5FE8A042}"/>
    <dataValidation allowBlank="1" showInputMessage="1" showErrorMessage="1" prompt="1. Describir lo plasmado en el presupuesto_x000a_2. Describir lo alcanzado en términos financieros y de producción " sqref="B44:J44 B35:J35" xr:uid="{991A71E7-4158-4154-9315-DA89C4D7734E}"/>
    <dataValidation allowBlank="1" showInputMessage="1" showErrorMessage="1" prompt="De existir desvío, explicar razones." sqref="B45:J45 B36:J36" xr:uid="{9C0F07CC-35B4-485F-AF68-FF3B7FF6D47C}"/>
    <dataValidation allowBlank="1" showInputMessage="1" showErrorMessage="1" prompt="Oportunidades de mejora identificadas" sqref="A39:J39 A48:J49" xr:uid="{8365A0CA-F2F9-4CF8-B747-E97A2A6FE3F4}"/>
    <dataValidation allowBlank="1" showInputMessage="1" showErrorMessage="1" prompt="Presupuesto del programa" sqref="A25:C25 F25" xr:uid="{474AD892-99E3-4812-8D80-B05091D7BF6F}"/>
    <dataValidation allowBlank="1" showInputMessage="1" showErrorMessage="1" prompt="¿En qué consiste el programa?" sqref="B19:J19" xr:uid="{784F597E-142C-4BBB-BE9E-9A3C565E360F}"/>
    <dataValidation allowBlank="1" showInputMessage="1" showErrorMessage="1" prompt="Meta anual del indicador" sqref="E28 C28:C30" xr:uid="{0F1C8DA2-B49E-4909-AF41-B6CD4414C071}"/>
    <dataValidation allowBlank="1" showInputMessage="1" showErrorMessage="1" prompt="Monto presupuestado para el producto" sqref="F28 E29:F30 D28:D30" xr:uid="{7B98F029-0081-494E-8A05-B48E576D58C0}"/>
    <dataValidation allowBlank="1" showInputMessage="1" showErrorMessage="1" prompt="Nombre de cada producto" sqref="A28:A30" xr:uid="{43FF5F09-3EB1-4B63-8568-4CAF9C1F8B2E}"/>
    <dataValidation allowBlank="1" showInputMessage="1" showErrorMessage="1" prompt="Nombre del indicador" sqref="B28:B30" xr:uid="{AC955452-EB92-4740-83E8-2ED2438D269E}"/>
    <dataValidation allowBlank="1" showInputMessage="1" showErrorMessage="1" prompt="Meta alcanzada en el trimestre" sqref="G28:G30" xr:uid="{84A8F20F-6C20-4884-A164-C67D4DC2F639}"/>
    <dataValidation allowBlank="1" showInputMessage="1" showErrorMessage="1" prompt="Monto ejecutado en el trimestre" sqref="H28:H30" xr:uid="{B4F5C844-A795-47C7-AA20-94AEBF5DC21D}"/>
  </dataValidations>
  <pageMargins left="0.7" right="0.7" top="0.75" bottom="0.75" header="0.3" footer="0.3"/>
  <pageSetup orientation="portrait" verticalDpi="0"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E09BA-F20A-4286-8B33-7E90FDD51941}">
  <dimension ref="A1:L50"/>
  <sheetViews>
    <sheetView zoomScaleNormal="100" workbookViewId="0">
      <selection activeCell="K6" sqref="K6"/>
    </sheetView>
  </sheetViews>
  <sheetFormatPr baseColWidth="10" defaultColWidth="11.42578125" defaultRowHeight="15" x14ac:dyDescent="0.25"/>
  <cols>
    <col min="1" max="1" width="28.28515625" style="6" customWidth="1"/>
    <col min="2" max="2" width="19.5703125" style="6" customWidth="1"/>
    <col min="3" max="10" width="12.7109375" style="6" customWidth="1"/>
    <col min="11" max="11" width="11.42578125" style="6"/>
    <col min="12" max="12" width="13.85546875" bestFit="1" customWidth="1"/>
  </cols>
  <sheetData>
    <row r="1" spans="1:11" ht="21.75" thickBot="1" x14ac:dyDescent="0.3">
      <c r="A1" s="20"/>
      <c r="B1" s="63" t="s">
        <v>51</v>
      </c>
      <c r="C1" s="64"/>
      <c r="D1" s="64"/>
      <c r="E1" s="64"/>
      <c r="F1" s="64"/>
      <c r="G1" s="64"/>
      <c r="H1" s="64"/>
      <c r="I1" s="64"/>
      <c r="J1" s="65"/>
      <c r="K1" s="1"/>
    </row>
    <row r="2" spans="1:11" ht="21.75" thickBot="1" x14ac:dyDescent="0.3">
      <c r="A2" s="21"/>
      <c r="B2" s="66" t="s">
        <v>0</v>
      </c>
      <c r="C2" s="67"/>
      <c r="D2" s="66" t="s">
        <v>1</v>
      </c>
      <c r="E2" s="67"/>
      <c r="F2" s="67"/>
      <c r="G2" s="67"/>
      <c r="H2" s="68"/>
      <c r="I2" s="2" t="s">
        <v>2</v>
      </c>
      <c r="J2" s="3" t="s">
        <v>3</v>
      </c>
      <c r="K2" s="1"/>
    </row>
    <row r="3" spans="1:11" ht="21.75" thickBot="1" x14ac:dyDescent="0.3">
      <c r="A3" s="22"/>
      <c r="B3" s="69" t="s">
        <v>4</v>
      </c>
      <c r="C3" s="70"/>
      <c r="D3" s="69"/>
      <c r="E3" s="70"/>
      <c r="F3" s="70"/>
      <c r="G3" s="70"/>
      <c r="H3" s="71"/>
      <c r="I3" s="26"/>
      <c r="J3" s="27"/>
      <c r="K3" s="1"/>
    </row>
    <row r="4" spans="1:11" x14ac:dyDescent="0.25">
      <c r="A4" s="72"/>
      <c r="B4" s="73"/>
      <c r="C4" s="73"/>
      <c r="D4" s="74"/>
      <c r="E4" s="74"/>
      <c r="F4" s="74"/>
      <c r="G4" s="74"/>
      <c r="H4" s="74"/>
      <c r="I4" s="73"/>
      <c r="J4" s="75"/>
      <c r="K4" s="1"/>
    </row>
    <row r="5" spans="1:11" ht="3" customHeight="1" x14ac:dyDescent="0.25">
      <c r="A5" s="76"/>
      <c r="B5" s="77"/>
      <c r="C5" s="77"/>
      <c r="D5" s="77"/>
      <c r="E5" s="77"/>
      <c r="F5" s="77"/>
      <c r="G5" s="77"/>
      <c r="H5" s="77"/>
      <c r="I5" s="77"/>
      <c r="J5" s="78"/>
      <c r="K5" s="1"/>
    </row>
    <row r="6" spans="1:11" ht="15.75" x14ac:dyDescent="0.25">
      <c r="A6" s="79" t="s">
        <v>207</v>
      </c>
      <c r="B6" s="80"/>
      <c r="C6" s="80"/>
      <c r="D6" s="80"/>
      <c r="E6" s="80"/>
      <c r="F6" s="80"/>
      <c r="G6" s="80"/>
      <c r="H6" s="80"/>
      <c r="I6" s="80"/>
      <c r="J6" s="81"/>
      <c r="K6" s="1"/>
    </row>
    <row r="7" spans="1:11" ht="15.75" x14ac:dyDescent="0.25">
      <c r="A7" s="82" t="s">
        <v>5</v>
      </c>
      <c r="B7" s="83"/>
      <c r="C7" s="83"/>
      <c r="D7" s="83"/>
      <c r="E7" s="83"/>
      <c r="F7" s="83"/>
      <c r="G7" s="83"/>
      <c r="H7" s="83"/>
      <c r="I7" s="83"/>
      <c r="J7" s="84"/>
      <c r="K7" s="1"/>
    </row>
    <row r="8" spans="1:11" ht="15" customHeight="1" x14ac:dyDescent="0.25">
      <c r="A8" s="4" t="s">
        <v>6</v>
      </c>
      <c r="B8" s="60" t="s">
        <v>63</v>
      </c>
      <c r="C8" s="61"/>
      <c r="D8" s="61"/>
      <c r="E8" s="61"/>
      <c r="F8" s="61"/>
      <c r="G8" s="61"/>
      <c r="H8" s="61"/>
      <c r="I8" s="61"/>
      <c r="J8" s="62"/>
      <c r="K8" s="1"/>
    </row>
    <row r="9" spans="1:11" ht="15" customHeight="1" x14ac:dyDescent="0.25">
      <c r="A9" s="23" t="s">
        <v>35</v>
      </c>
      <c r="B9" s="60" t="s">
        <v>64</v>
      </c>
      <c r="C9" s="61"/>
      <c r="D9" s="61"/>
      <c r="E9" s="61"/>
      <c r="F9" s="61"/>
      <c r="G9" s="61"/>
      <c r="H9" s="61"/>
      <c r="I9" s="61"/>
      <c r="J9" s="62"/>
      <c r="K9" s="1"/>
    </row>
    <row r="10" spans="1:11" ht="15" customHeight="1" x14ac:dyDescent="0.25">
      <c r="A10" s="23" t="s">
        <v>36</v>
      </c>
      <c r="B10" s="60" t="s">
        <v>59</v>
      </c>
      <c r="C10" s="61"/>
      <c r="D10" s="61"/>
      <c r="E10" s="61"/>
      <c r="F10" s="61"/>
      <c r="G10" s="61"/>
      <c r="H10" s="61"/>
      <c r="I10" s="61"/>
      <c r="J10" s="62"/>
      <c r="K10" s="1"/>
    </row>
    <row r="11" spans="1:11" ht="31.5" customHeight="1" x14ac:dyDescent="0.25">
      <c r="A11" s="4" t="s">
        <v>7</v>
      </c>
      <c r="B11" s="120" t="s">
        <v>136</v>
      </c>
      <c r="C11" s="120"/>
      <c r="D11" s="120"/>
      <c r="E11" s="120"/>
      <c r="F11" s="120"/>
      <c r="G11" s="120"/>
      <c r="H11" s="120"/>
      <c r="I11" s="120"/>
      <c r="J11" s="120"/>
    </row>
    <row r="12" spans="1:11" ht="30.75" customHeight="1" x14ac:dyDescent="0.25">
      <c r="A12" s="4" t="s">
        <v>8</v>
      </c>
      <c r="B12" s="120" t="s">
        <v>135</v>
      </c>
      <c r="C12" s="120"/>
      <c r="D12" s="120"/>
      <c r="E12" s="120"/>
      <c r="F12" s="120"/>
      <c r="G12" s="120"/>
      <c r="H12" s="120"/>
      <c r="I12" s="120"/>
      <c r="J12" s="120"/>
    </row>
    <row r="13" spans="1:11" ht="15.75" x14ac:dyDescent="0.25">
      <c r="A13" s="79" t="s">
        <v>9</v>
      </c>
      <c r="B13" s="80"/>
      <c r="C13" s="80"/>
      <c r="D13" s="80"/>
      <c r="E13" s="80"/>
      <c r="F13" s="80"/>
      <c r="G13" s="80"/>
      <c r="H13" s="80"/>
      <c r="I13" s="80"/>
      <c r="J13" s="81"/>
    </row>
    <row r="14" spans="1:11" ht="27.75" customHeight="1" x14ac:dyDescent="0.25">
      <c r="A14" s="4" t="s">
        <v>10</v>
      </c>
      <c r="B14" s="24">
        <v>2</v>
      </c>
      <c r="C14" s="87" t="str">
        <f>IFERROR(VLOOKUP(B14,'[1]Validacion datos'!A2:B5,2,FALSE),"")</f>
        <v>DESARROLLO SOCIAL</v>
      </c>
      <c r="D14" s="87"/>
      <c r="E14" s="87"/>
      <c r="F14" s="87"/>
      <c r="G14" s="87"/>
      <c r="H14" s="87"/>
      <c r="I14" s="87"/>
      <c r="J14" s="87"/>
    </row>
    <row r="15" spans="1:11" ht="26.25" customHeight="1" x14ac:dyDescent="0.25">
      <c r="A15" s="4" t="s">
        <v>11</v>
      </c>
      <c r="B15" s="7">
        <v>2.2000000000000002</v>
      </c>
      <c r="C15" s="87" t="str">
        <f>IFERROR(VLOOKUP(B15,'[1]Validacion datos'!A8:B26,2,FALSE),"")</f>
        <v>Salud y seguridad social integral</v>
      </c>
      <c r="D15" s="87"/>
      <c r="E15" s="87"/>
      <c r="F15" s="87"/>
      <c r="G15" s="87"/>
      <c r="H15" s="87"/>
      <c r="I15" s="87"/>
      <c r="J15" s="87"/>
    </row>
    <row r="16" spans="1:11" ht="32.25" customHeight="1" x14ac:dyDescent="0.25">
      <c r="A16" s="4" t="s">
        <v>12</v>
      </c>
      <c r="B16" s="7" t="s">
        <v>65</v>
      </c>
      <c r="C16" s="88"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88"/>
      <c r="E16" s="88"/>
      <c r="F16" s="88"/>
      <c r="G16" s="88"/>
      <c r="H16" s="88"/>
      <c r="I16" s="88"/>
      <c r="J16" s="88"/>
    </row>
    <row r="17" spans="1:12" ht="15.75" x14ac:dyDescent="0.25">
      <c r="A17" s="79" t="s">
        <v>13</v>
      </c>
      <c r="B17" s="80"/>
      <c r="C17" s="80"/>
      <c r="D17" s="80"/>
      <c r="E17" s="80"/>
      <c r="F17" s="80"/>
      <c r="G17" s="80"/>
      <c r="H17" s="80"/>
      <c r="I17" s="80"/>
      <c r="J17" s="81"/>
    </row>
    <row r="18" spans="1:12" ht="29.25" customHeight="1" x14ac:dyDescent="0.25">
      <c r="A18" s="4" t="s">
        <v>14</v>
      </c>
      <c r="B18" s="85" t="s">
        <v>227</v>
      </c>
      <c r="C18" s="85"/>
      <c r="D18" s="85"/>
      <c r="E18" s="85"/>
      <c r="F18" s="85"/>
      <c r="G18" s="85"/>
      <c r="H18" s="85"/>
      <c r="I18" s="85"/>
      <c r="J18" s="86"/>
    </row>
    <row r="19" spans="1:12" ht="33" customHeight="1" x14ac:dyDescent="0.25">
      <c r="A19" s="9" t="s">
        <v>15</v>
      </c>
      <c r="B19" s="89" t="s">
        <v>228</v>
      </c>
      <c r="C19" s="89"/>
      <c r="D19" s="89"/>
      <c r="E19" s="89"/>
      <c r="F19" s="89"/>
      <c r="G19" s="89"/>
      <c r="H19" s="89"/>
      <c r="I19" s="89"/>
      <c r="J19" s="90"/>
    </row>
    <row r="20" spans="1:12" ht="39.75" customHeight="1" x14ac:dyDescent="0.25">
      <c r="A20" s="9" t="s">
        <v>16</v>
      </c>
      <c r="B20" s="89" t="s">
        <v>99</v>
      </c>
      <c r="C20" s="89"/>
      <c r="D20" s="89"/>
      <c r="E20" s="89"/>
      <c r="F20" s="89"/>
      <c r="G20" s="89"/>
      <c r="H20" s="89"/>
      <c r="I20" s="89"/>
      <c r="J20" s="90"/>
    </row>
    <row r="21" spans="1:12" ht="82.5" customHeight="1" x14ac:dyDescent="0.25">
      <c r="A21" s="9" t="s">
        <v>37</v>
      </c>
      <c r="B21" s="85" t="s">
        <v>185</v>
      </c>
      <c r="C21" s="85"/>
      <c r="D21" s="85"/>
      <c r="E21" s="85"/>
      <c r="F21" s="85"/>
      <c r="G21" s="85"/>
      <c r="H21" s="85"/>
      <c r="I21" s="85"/>
      <c r="J21" s="86"/>
      <c r="K21" s="1"/>
    </row>
    <row r="22" spans="1:12" ht="15.75" x14ac:dyDescent="0.25">
      <c r="A22" s="79" t="s">
        <v>17</v>
      </c>
      <c r="B22" s="80"/>
      <c r="C22" s="80"/>
      <c r="D22" s="80"/>
      <c r="E22" s="80"/>
      <c r="F22" s="80"/>
      <c r="G22" s="80"/>
      <c r="H22" s="80"/>
      <c r="I22" s="80"/>
      <c r="J22" s="81"/>
    </row>
    <row r="23" spans="1:12" ht="15.75" x14ac:dyDescent="0.25">
      <c r="A23" s="82" t="s">
        <v>18</v>
      </c>
      <c r="B23" s="83"/>
      <c r="C23" s="83"/>
      <c r="D23" s="83"/>
      <c r="E23" s="83"/>
      <c r="F23" s="83"/>
      <c r="G23" s="83"/>
      <c r="H23" s="83"/>
      <c r="I23" s="83"/>
      <c r="J23" s="84"/>
      <c r="K23" s="1"/>
    </row>
    <row r="24" spans="1:12" ht="15" customHeight="1" x14ac:dyDescent="0.25">
      <c r="A24" s="91" t="s">
        <v>19</v>
      </c>
      <c r="B24" s="92"/>
      <c r="C24" s="93" t="s">
        <v>20</v>
      </c>
      <c r="D24" s="94"/>
      <c r="E24" s="94"/>
      <c r="F24" s="94" t="s">
        <v>21</v>
      </c>
      <c r="G24" s="94"/>
      <c r="H24" s="92"/>
      <c r="I24" s="93" t="s">
        <v>22</v>
      </c>
      <c r="J24" s="95"/>
    </row>
    <row r="25" spans="1:12" x14ac:dyDescent="0.25">
      <c r="A25" s="96">
        <v>400303339</v>
      </c>
      <c r="B25" s="97"/>
      <c r="C25" s="98"/>
      <c r="D25" s="99"/>
      <c r="E25" s="100"/>
      <c r="F25" s="98"/>
      <c r="G25" s="99"/>
      <c r="H25" s="100"/>
      <c r="I25" s="101">
        <f>IF(G25&gt;0,G25/C25,0)</f>
        <v>0</v>
      </c>
      <c r="J25" s="102"/>
    </row>
    <row r="26" spans="1:12" ht="15.75" x14ac:dyDescent="0.25">
      <c r="A26" s="82" t="s">
        <v>23</v>
      </c>
      <c r="B26" s="83"/>
      <c r="C26" s="83"/>
      <c r="D26" s="83"/>
      <c r="E26" s="83"/>
      <c r="F26" s="83"/>
      <c r="G26" s="83"/>
      <c r="H26" s="83"/>
      <c r="I26" s="83"/>
      <c r="J26" s="84"/>
      <c r="K26" s="1"/>
    </row>
    <row r="27" spans="1:12" x14ac:dyDescent="0.25">
      <c r="A27" s="5"/>
      <c r="B27"/>
      <c r="C27" s="103" t="s">
        <v>50</v>
      </c>
      <c r="D27" s="104"/>
      <c r="E27" s="103" t="s">
        <v>48</v>
      </c>
      <c r="F27" s="104"/>
      <c r="G27" s="103" t="s">
        <v>49</v>
      </c>
      <c r="H27" s="103"/>
      <c r="I27" s="103" t="s">
        <v>24</v>
      </c>
      <c r="J27" s="105"/>
    </row>
    <row r="28" spans="1:12" ht="38.25" x14ac:dyDescent="0.25">
      <c r="A28" s="10" t="s">
        <v>25</v>
      </c>
      <c r="B28" s="11" t="s">
        <v>26</v>
      </c>
      <c r="C28" s="11" t="s">
        <v>38</v>
      </c>
      <c r="D28" s="11" t="s">
        <v>39</v>
      </c>
      <c r="E28" s="11" t="s">
        <v>42</v>
      </c>
      <c r="F28" s="11" t="s">
        <v>43</v>
      </c>
      <c r="G28" s="11" t="s">
        <v>44</v>
      </c>
      <c r="H28" s="11" t="s">
        <v>45</v>
      </c>
      <c r="I28" s="11" t="s">
        <v>46</v>
      </c>
      <c r="J28" s="12" t="s">
        <v>47</v>
      </c>
    </row>
    <row r="29" spans="1:12" ht="62.25" customHeight="1" x14ac:dyDescent="0.25">
      <c r="A29" s="32" t="s">
        <v>77</v>
      </c>
      <c r="B29" s="50" t="s">
        <v>89</v>
      </c>
      <c r="C29" s="123">
        <v>0.8</v>
      </c>
      <c r="D29" s="40">
        <v>50989257.109999999</v>
      </c>
      <c r="E29" s="123">
        <v>0.13</v>
      </c>
      <c r="F29" s="40">
        <v>5197880.71</v>
      </c>
      <c r="G29" s="123">
        <v>0.13</v>
      </c>
      <c r="H29" s="58">
        <v>0</v>
      </c>
      <c r="I29" s="15">
        <f t="shared" ref="I29:J30" si="0">IF(G29&gt;0,G29/C29,0)</f>
        <v>0.16250000000000001</v>
      </c>
      <c r="J29" s="16">
        <f t="shared" si="0"/>
        <v>0</v>
      </c>
      <c r="L29" s="43"/>
    </row>
    <row r="30" spans="1:12" ht="50.25" customHeight="1" x14ac:dyDescent="0.25">
      <c r="A30" s="32" t="s">
        <v>78</v>
      </c>
      <c r="B30" s="50" t="s">
        <v>88</v>
      </c>
      <c r="C30" s="123">
        <v>0.8</v>
      </c>
      <c r="D30" s="42">
        <v>349314081.91999996</v>
      </c>
      <c r="E30" s="13">
        <v>18</v>
      </c>
      <c r="F30" s="40">
        <v>77882584.849999994</v>
      </c>
      <c r="G30" s="124">
        <v>7.0000000000000007E-2</v>
      </c>
      <c r="H30" s="40">
        <v>33443829.109999999</v>
      </c>
      <c r="I30" s="30">
        <f t="shared" si="0"/>
        <v>8.7500000000000008E-2</v>
      </c>
      <c r="J30" s="31">
        <f t="shared" si="0"/>
        <v>9.5741428247542906E-2</v>
      </c>
    </row>
    <row r="31" spans="1:12" ht="15.75" x14ac:dyDescent="0.25">
      <c r="A31" s="79" t="s">
        <v>27</v>
      </c>
      <c r="B31" s="80"/>
      <c r="C31" s="80"/>
      <c r="D31" s="80"/>
      <c r="E31" s="80"/>
      <c r="F31" s="80"/>
      <c r="G31" s="80"/>
      <c r="H31" s="80"/>
      <c r="I31" s="80"/>
      <c r="J31" s="81"/>
    </row>
    <row r="32" spans="1:12" ht="15.75" x14ac:dyDescent="0.25">
      <c r="A32" s="82" t="s">
        <v>28</v>
      </c>
      <c r="B32" s="83"/>
      <c r="C32" s="83"/>
      <c r="D32" s="83"/>
      <c r="E32" s="83"/>
      <c r="F32" s="83"/>
      <c r="G32" s="83"/>
      <c r="H32" s="83"/>
      <c r="I32" s="83"/>
      <c r="J32" s="84"/>
    </row>
    <row r="33" spans="1:11" ht="31.5" customHeight="1" x14ac:dyDescent="0.25">
      <c r="A33" s="19" t="s">
        <v>29</v>
      </c>
      <c r="B33" s="89" t="s">
        <v>77</v>
      </c>
      <c r="C33" s="89"/>
      <c r="D33" s="89"/>
      <c r="E33" s="89"/>
      <c r="F33" s="89"/>
      <c r="G33" s="89"/>
      <c r="H33" s="89"/>
      <c r="I33" s="89"/>
      <c r="J33" s="90"/>
      <c r="K33" s="1"/>
    </row>
    <row r="34" spans="1:11" ht="27.75" customHeight="1" x14ac:dyDescent="0.25">
      <c r="A34" s="19" t="s">
        <v>30</v>
      </c>
      <c r="B34" s="89" t="s">
        <v>97</v>
      </c>
      <c r="C34" s="89"/>
      <c r="D34" s="89"/>
      <c r="E34" s="89"/>
      <c r="F34" s="89"/>
      <c r="G34" s="89"/>
      <c r="H34" s="89"/>
      <c r="I34" s="89"/>
      <c r="J34" s="90"/>
    </row>
    <row r="35" spans="1:11" ht="64.5" customHeight="1" x14ac:dyDescent="0.25">
      <c r="A35" s="19" t="s">
        <v>31</v>
      </c>
      <c r="B35" s="85" t="s">
        <v>174</v>
      </c>
      <c r="C35" s="85"/>
      <c r="D35" s="85"/>
      <c r="E35" s="85"/>
      <c r="F35" s="85"/>
      <c r="G35" s="85"/>
      <c r="H35" s="85"/>
      <c r="I35" s="85"/>
      <c r="J35" s="86"/>
    </row>
    <row r="36" spans="1:11" ht="103.5" customHeight="1" x14ac:dyDescent="0.25">
      <c r="A36" s="19" t="s">
        <v>32</v>
      </c>
      <c r="B36" s="122" t="s">
        <v>229</v>
      </c>
      <c r="C36" s="118"/>
      <c r="D36" s="118"/>
      <c r="E36" s="118"/>
      <c r="F36" s="118"/>
      <c r="G36" s="118"/>
      <c r="H36" s="118"/>
      <c r="I36" s="118"/>
      <c r="J36" s="119"/>
    </row>
    <row r="37" spans="1:11" ht="15.75" x14ac:dyDescent="0.25">
      <c r="A37" s="79" t="s">
        <v>33</v>
      </c>
      <c r="B37" s="80"/>
      <c r="C37" s="80"/>
      <c r="D37" s="80"/>
      <c r="E37" s="80"/>
      <c r="F37" s="80"/>
      <c r="G37" s="80"/>
      <c r="H37" s="80"/>
      <c r="I37" s="80"/>
      <c r="J37" s="81"/>
    </row>
    <row r="38" spans="1:11" ht="15.75" x14ac:dyDescent="0.25">
      <c r="A38" s="107" t="s">
        <v>34</v>
      </c>
      <c r="B38" s="108"/>
      <c r="C38" s="108"/>
      <c r="D38" s="108"/>
      <c r="E38" s="108"/>
      <c r="F38" s="108"/>
      <c r="G38" s="108"/>
      <c r="H38" s="108"/>
      <c r="I38" s="108"/>
      <c r="J38" s="109"/>
    </row>
    <row r="39" spans="1:11" ht="19.5" customHeight="1" x14ac:dyDescent="0.25">
      <c r="A39" s="110" t="s">
        <v>40</v>
      </c>
      <c r="B39" s="111"/>
      <c r="C39" s="111"/>
      <c r="D39" s="111"/>
      <c r="E39" s="111"/>
      <c r="F39" s="111"/>
      <c r="G39" s="111"/>
      <c r="H39" s="111"/>
      <c r="I39" s="111"/>
      <c r="J39" s="112"/>
    </row>
    <row r="40" spans="1:11" ht="15.75" x14ac:dyDescent="0.25">
      <c r="A40" s="79" t="s">
        <v>27</v>
      </c>
      <c r="B40" s="80"/>
      <c r="C40" s="80"/>
      <c r="D40" s="80"/>
      <c r="E40" s="80"/>
      <c r="F40" s="80"/>
      <c r="G40" s="80"/>
      <c r="H40" s="80"/>
      <c r="I40" s="80"/>
      <c r="J40" s="81"/>
    </row>
    <row r="41" spans="1:11" ht="15.75" x14ac:dyDescent="0.25">
      <c r="A41" s="82" t="s">
        <v>28</v>
      </c>
      <c r="B41" s="83"/>
      <c r="C41" s="83"/>
      <c r="D41" s="83"/>
      <c r="E41" s="83"/>
      <c r="F41" s="83"/>
      <c r="G41" s="83"/>
      <c r="H41" s="83"/>
      <c r="I41" s="83"/>
      <c r="J41" s="84"/>
    </row>
    <row r="42" spans="1:11" ht="34.5" customHeight="1" x14ac:dyDescent="0.25">
      <c r="A42" s="19" t="s">
        <v>29</v>
      </c>
      <c r="B42" s="89" t="s">
        <v>78</v>
      </c>
      <c r="C42" s="89"/>
      <c r="D42" s="89"/>
      <c r="E42" s="89"/>
      <c r="F42" s="89"/>
      <c r="G42" s="89"/>
      <c r="H42" s="89"/>
      <c r="I42" s="89"/>
      <c r="J42" s="90"/>
      <c r="K42" s="1"/>
    </row>
    <row r="43" spans="1:11" ht="27.75" customHeight="1" x14ac:dyDescent="0.25">
      <c r="A43" s="19" t="s">
        <v>30</v>
      </c>
      <c r="B43" s="89" t="s">
        <v>126</v>
      </c>
      <c r="C43" s="89"/>
      <c r="D43" s="89"/>
      <c r="E43" s="89"/>
      <c r="F43" s="89"/>
      <c r="G43" s="89"/>
      <c r="H43" s="89"/>
      <c r="I43" s="89"/>
      <c r="J43" s="90"/>
    </row>
    <row r="44" spans="1:11" ht="65.25" customHeight="1" x14ac:dyDescent="0.25">
      <c r="A44" s="19" t="s">
        <v>31</v>
      </c>
      <c r="B44" s="89" t="s">
        <v>175</v>
      </c>
      <c r="C44" s="89"/>
      <c r="D44" s="89"/>
      <c r="E44" s="89"/>
      <c r="F44" s="89"/>
      <c r="G44" s="89"/>
      <c r="H44" s="89"/>
      <c r="I44" s="89"/>
      <c r="J44" s="90"/>
    </row>
    <row r="45" spans="1:11" ht="148.5" customHeight="1" x14ac:dyDescent="0.25">
      <c r="A45" s="19" t="s">
        <v>32</v>
      </c>
      <c r="B45" s="117" t="s">
        <v>230</v>
      </c>
      <c r="C45" s="85"/>
      <c r="D45" s="85"/>
      <c r="E45" s="85"/>
      <c r="F45" s="85"/>
      <c r="G45" s="85"/>
      <c r="H45" s="85"/>
      <c r="I45" s="85"/>
      <c r="J45" s="86"/>
    </row>
    <row r="46" spans="1:11" ht="15.75" x14ac:dyDescent="0.25">
      <c r="A46" s="79" t="s">
        <v>33</v>
      </c>
      <c r="B46" s="80"/>
      <c r="C46" s="80"/>
      <c r="D46" s="80"/>
      <c r="E46" s="80"/>
      <c r="F46" s="80"/>
      <c r="G46" s="80"/>
      <c r="H46" s="80"/>
      <c r="I46" s="80"/>
      <c r="J46" s="81"/>
    </row>
    <row r="47" spans="1:11" ht="15.75" x14ac:dyDescent="0.25">
      <c r="A47" s="107" t="s">
        <v>34</v>
      </c>
      <c r="B47" s="108"/>
      <c r="C47" s="108"/>
      <c r="D47" s="108"/>
      <c r="E47" s="108"/>
      <c r="F47" s="108"/>
      <c r="G47" s="108"/>
      <c r="H47" s="108"/>
      <c r="I47" s="108"/>
      <c r="J47" s="109"/>
    </row>
    <row r="48" spans="1:11" x14ac:dyDescent="0.25">
      <c r="A48" s="110" t="s">
        <v>40</v>
      </c>
      <c r="B48" s="111"/>
      <c r="C48" s="111"/>
      <c r="D48" s="111"/>
      <c r="E48" s="111"/>
      <c r="F48" s="111"/>
      <c r="G48" s="111"/>
      <c r="H48" s="111"/>
      <c r="I48" s="111"/>
      <c r="J48" s="112"/>
    </row>
    <row r="49" spans="1:10" ht="8.25" customHeight="1" x14ac:dyDescent="0.25">
      <c r="A49" s="25"/>
      <c r="B49" s="25"/>
      <c r="C49" s="25"/>
      <c r="D49" s="25"/>
      <c r="E49" s="25"/>
      <c r="F49" s="25"/>
      <c r="G49" s="25"/>
      <c r="H49" s="25"/>
      <c r="I49" s="25"/>
      <c r="J49" s="25"/>
    </row>
    <row r="50" spans="1:10" ht="22.5" customHeight="1" x14ac:dyDescent="0.25">
      <c r="A50" s="106" t="s">
        <v>41</v>
      </c>
      <c r="B50" s="106"/>
      <c r="C50" s="106"/>
      <c r="D50" s="106"/>
      <c r="E50" s="106"/>
      <c r="F50" s="106"/>
      <c r="G50" s="106"/>
      <c r="H50" s="106"/>
      <c r="I50" s="106"/>
      <c r="J50" s="106"/>
    </row>
  </sheetData>
  <mergeCells count="57">
    <mergeCell ref="A38:J38"/>
    <mergeCell ref="A39:J39"/>
    <mergeCell ref="A50:J50"/>
    <mergeCell ref="A32:J32"/>
    <mergeCell ref="B33:J33"/>
    <mergeCell ref="B34:J34"/>
    <mergeCell ref="B35:J35"/>
    <mergeCell ref="B36:J36"/>
    <mergeCell ref="A37:J37"/>
    <mergeCell ref="A40:J40"/>
    <mergeCell ref="A41:J41"/>
    <mergeCell ref="B42:J42"/>
    <mergeCell ref="B43:J43"/>
    <mergeCell ref="B44:J44"/>
    <mergeCell ref="B45:J45"/>
    <mergeCell ref="A46:J46"/>
    <mergeCell ref="A47:J47"/>
    <mergeCell ref="A48:J48"/>
    <mergeCell ref="A31:J31"/>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Monto ejecutado en el trimestre" sqref="H28:H30" xr:uid="{10131F8A-2670-469C-9463-0C2411A5D9F5}"/>
    <dataValidation allowBlank="1" showInputMessage="1" showErrorMessage="1" prompt="Meta alcanzada en el trimestre" sqref="G28:G30" xr:uid="{A39EE49D-FB29-4A67-972A-9EBDE5E2E809}"/>
    <dataValidation allowBlank="1" showInputMessage="1" showErrorMessage="1" prompt="Nombre del indicador" sqref="B28:B30" xr:uid="{15A6D928-5C79-4877-AEBE-75D0A1D26805}"/>
    <dataValidation allowBlank="1" showInputMessage="1" showErrorMessage="1" prompt="Nombre de cada producto" sqref="A28:A30" xr:uid="{12F0E680-E76B-443A-8C45-9A0E9F6645EE}"/>
    <dataValidation allowBlank="1" showInputMessage="1" showErrorMessage="1" prompt="Monto presupuestado para el producto" sqref="F28 E29:F30 D28:D30" xr:uid="{64FED53C-7362-44BB-923C-042C873F082E}"/>
    <dataValidation allowBlank="1" showInputMessage="1" showErrorMessage="1" prompt="Meta anual del indicador" sqref="E28 C28:C30" xr:uid="{9D46EF0C-32D1-4791-AEBB-0D128C4A241A}"/>
    <dataValidation allowBlank="1" showInputMessage="1" showErrorMessage="1" prompt="¿En qué consiste el programa?" sqref="B19:J19" xr:uid="{4EAB3887-5B7C-417D-B887-68F328CC1FD8}"/>
    <dataValidation allowBlank="1" showInputMessage="1" showErrorMessage="1" prompt="Presupuesto del programa" sqref="A25:C25 F25" xr:uid="{4A6DBCB7-8854-4449-9052-C035A226B606}"/>
    <dataValidation allowBlank="1" showInputMessage="1" showErrorMessage="1" prompt="Oportunidades de mejora identificadas" sqref="A39:J39 A48:J49" xr:uid="{1D1207DF-D703-4C1F-B8F6-26A95ADC3C75}"/>
    <dataValidation allowBlank="1" showInputMessage="1" showErrorMessage="1" prompt="De existir desvío, explicar razones." sqref="B45:J45 B36:J36" xr:uid="{1F6745D4-27E2-4CDD-A73C-680F142AA419}"/>
    <dataValidation allowBlank="1" showInputMessage="1" showErrorMessage="1" prompt="1. Describir lo plasmado en el presupuesto_x000a_2. Describir lo alcanzado en términos financieros y de producción " sqref="B44:J44 B35:J35" xr:uid="{22D21461-1CE5-4999-934A-0E54495AC9D8}"/>
    <dataValidation allowBlank="1" showInputMessage="1" showErrorMessage="1" prompt="¿En qué consiste el producto? su objetivo" sqref="B34:J34 B43:J43" xr:uid="{CA4C74CA-7791-4AE0-83EA-173C3A67E7A9}"/>
    <dataValidation allowBlank="1" showInputMessage="1" showErrorMessage="1" prompt="Nombre del producto" sqref="B33:J33 B42:J42" xr:uid="{F194C9C5-FFA9-46FD-BBE4-677964E0D475}"/>
    <dataValidation allowBlank="1" showInputMessage="1" showErrorMessage="1" prompt="¿A quién va dirigido el programa?, ¿qué característica tiene esta población que requiere ser beneficiada?" sqref="B20:J20" xr:uid="{0AA42FC0-9F36-4847-B0B6-878DEA325FB9}"/>
    <dataValidation allowBlank="1" showInputMessage="1" prompt="Nombre del capítulo" sqref="B8:J10" xr:uid="{6C5152A4-2C74-4DC1-A4CB-84F96811171D}"/>
    <dataValidation allowBlank="1" sqref="A8" xr:uid="{456F7599-C0A7-4E4B-99D6-9AD39E099550}"/>
  </dataValidations>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5F07A-E4C6-43DA-9629-2C7E1246ACE2}">
  <dimension ref="A1:K62"/>
  <sheetViews>
    <sheetView zoomScaleNormal="100" workbookViewId="0">
      <selection activeCell="A6" sqref="A6:J6"/>
    </sheetView>
  </sheetViews>
  <sheetFormatPr baseColWidth="10" defaultColWidth="11.42578125" defaultRowHeight="15" x14ac:dyDescent="0.25"/>
  <cols>
    <col min="1" max="1" width="28.28515625" style="6" customWidth="1"/>
    <col min="2" max="2" width="19.5703125" style="6" customWidth="1"/>
    <col min="3" max="10" width="12.7109375" style="6" customWidth="1"/>
    <col min="11" max="11" width="11.42578125" style="6"/>
  </cols>
  <sheetData>
    <row r="1" spans="1:11" ht="21.75" thickBot="1" x14ac:dyDescent="0.3">
      <c r="A1" s="20"/>
      <c r="B1" s="63" t="s">
        <v>51</v>
      </c>
      <c r="C1" s="64"/>
      <c r="D1" s="64"/>
      <c r="E1" s="64"/>
      <c r="F1" s="64"/>
      <c r="G1" s="64"/>
      <c r="H1" s="64"/>
      <c r="I1" s="64"/>
      <c r="J1" s="65"/>
      <c r="K1" s="1"/>
    </row>
    <row r="2" spans="1:11" ht="21.75" thickBot="1" x14ac:dyDescent="0.3">
      <c r="A2" s="21"/>
      <c r="B2" s="66" t="s">
        <v>0</v>
      </c>
      <c r="C2" s="67"/>
      <c r="D2" s="66" t="s">
        <v>1</v>
      </c>
      <c r="E2" s="67"/>
      <c r="F2" s="67"/>
      <c r="G2" s="67"/>
      <c r="H2" s="68"/>
      <c r="I2" s="2" t="s">
        <v>2</v>
      </c>
      <c r="J2" s="3" t="s">
        <v>3</v>
      </c>
      <c r="K2" s="1"/>
    </row>
    <row r="3" spans="1:11" ht="21.75" thickBot="1" x14ac:dyDescent="0.3">
      <c r="A3" s="22"/>
      <c r="B3" s="69" t="s">
        <v>4</v>
      </c>
      <c r="C3" s="70"/>
      <c r="D3" s="69"/>
      <c r="E3" s="70"/>
      <c r="F3" s="70"/>
      <c r="G3" s="70"/>
      <c r="H3" s="71"/>
      <c r="I3" s="26"/>
      <c r="J3" s="27"/>
      <c r="K3" s="1"/>
    </row>
    <row r="4" spans="1:11" x14ac:dyDescent="0.25">
      <c r="A4" s="72"/>
      <c r="B4" s="73"/>
      <c r="C4" s="73"/>
      <c r="D4" s="74"/>
      <c r="E4" s="74"/>
      <c r="F4" s="74"/>
      <c r="G4" s="74"/>
      <c r="H4" s="74"/>
      <c r="I4" s="73"/>
      <c r="J4" s="75"/>
      <c r="K4" s="1"/>
    </row>
    <row r="5" spans="1:11" ht="3" customHeight="1" x14ac:dyDescent="0.25">
      <c r="A5" s="76"/>
      <c r="B5" s="77"/>
      <c r="C5" s="77"/>
      <c r="D5" s="77"/>
      <c r="E5" s="77"/>
      <c r="F5" s="77"/>
      <c r="G5" s="77"/>
      <c r="H5" s="77"/>
      <c r="I5" s="77"/>
      <c r="J5" s="78"/>
      <c r="K5" s="1"/>
    </row>
    <row r="6" spans="1:11" ht="15.75" x14ac:dyDescent="0.25">
      <c r="A6" s="79" t="s">
        <v>207</v>
      </c>
      <c r="B6" s="80"/>
      <c r="C6" s="80"/>
      <c r="D6" s="80"/>
      <c r="E6" s="80"/>
      <c r="F6" s="80"/>
      <c r="G6" s="80"/>
      <c r="H6" s="80"/>
      <c r="I6" s="80"/>
      <c r="J6" s="81"/>
      <c r="K6" s="1"/>
    </row>
    <row r="7" spans="1:11" ht="15.75" x14ac:dyDescent="0.25">
      <c r="A7" s="82" t="s">
        <v>5</v>
      </c>
      <c r="B7" s="83"/>
      <c r="C7" s="83"/>
      <c r="D7" s="83"/>
      <c r="E7" s="83"/>
      <c r="F7" s="83"/>
      <c r="G7" s="83"/>
      <c r="H7" s="83"/>
      <c r="I7" s="83"/>
      <c r="J7" s="84"/>
      <c r="K7" s="1"/>
    </row>
    <row r="8" spans="1:11" ht="15" customHeight="1" x14ac:dyDescent="0.25">
      <c r="A8" s="4" t="s">
        <v>6</v>
      </c>
      <c r="B8" s="60" t="s">
        <v>63</v>
      </c>
      <c r="C8" s="61"/>
      <c r="D8" s="61"/>
      <c r="E8" s="61"/>
      <c r="F8" s="61"/>
      <c r="G8" s="61"/>
      <c r="H8" s="61"/>
      <c r="I8" s="61"/>
      <c r="J8" s="62"/>
      <c r="K8" s="1"/>
    </row>
    <row r="9" spans="1:11" ht="15" customHeight="1" x14ac:dyDescent="0.25">
      <c r="A9" s="23" t="s">
        <v>35</v>
      </c>
      <c r="B9" s="60" t="s">
        <v>64</v>
      </c>
      <c r="C9" s="61"/>
      <c r="D9" s="61"/>
      <c r="E9" s="61"/>
      <c r="F9" s="61"/>
      <c r="G9" s="61"/>
      <c r="H9" s="61"/>
      <c r="I9" s="61"/>
      <c r="J9" s="62"/>
      <c r="K9" s="1"/>
    </row>
    <row r="10" spans="1:11" ht="15" customHeight="1" x14ac:dyDescent="0.25">
      <c r="A10" s="23" t="s">
        <v>36</v>
      </c>
      <c r="B10" s="60" t="s">
        <v>59</v>
      </c>
      <c r="C10" s="61"/>
      <c r="D10" s="61"/>
      <c r="E10" s="61"/>
      <c r="F10" s="61"/>
      <c r="G10" s="61"/>
      <c r="H10" s="61"/>
      <c r="I10" s="61"/>
      <c r="J10" s="62"/>
      <c r="K10" s="1"/>
    </row>
    <row r="11" spans="1:11" ht="31.5" customHeight="1" x14ac:dyDescent="0.25">
      <c r="A11" s="4" t="s">
        <v>7</v>
      </c>
      <c r="B11" s="120" t="s">
        <v>136</v>
      </c>
      <c r="C11" s="120"/>
      <c r="D11" s="120"/>
      <c r="E11" s="120"/>
      <c r="F11" s="120"/>
      <c r="G11" s="120"/>
      <c r="H11" s="120"/>
      <c r="I11" s="120"/>
      <c r="J11" s="120"/>
    </row>
    <row r="12" spans="1:11" ht="30.75" customHeight="1" x14ac:dyDescent="0.25">
      <c r="A12" s="4" t="s">
        <v>8</v>
      </c>
      <c r="B12" s="120" t="s">
        <v>135</v>
      </c>
      <c r="C12" s="120"/>
      <c r="D12" s="120"/>
      <c r="E12" s="120"/>
      <c r="F12" s="120"/>
      <c r="G12" s="120"/>
      <c r="H12" s="120"/>
      <c r="I12" s="120"/>
      <c r="J12" s="120"/>
    </row>
    <row r="13" spans="1:11" ht="15.75" x14ac:dyDescent="0.25">
      <c r="A13" s="79" t="s">
        <v>9</v>
      </c>
      <c r="B13" s="80"/>
      <c r="C13" s="80"/>
      <c r="D13" s="80"/>
      <c r="E13" s="80"/>
      <c r="F13" s="80"/>
      <c r="G13" s="80"/>
      <c r="H13" s="80"/>
      <c r="I13" s="80"/>
      <c r="J13" s="81"/>
    </row>
    <row r="14" spans="1:11" ht="27.75" customHeight="1" x14ac:dyDescent="0.25">
      <c r="A14" s="4" t="s">
        <v>10</v>
      </c>
      <c r="B14" s="24">
        <v>2</v>
      </c>
      <c r="C14" s="87" t="str">
        <f>IFERROR(VLOOKUP(B14,'[1]Validacion datos'!A2:B5,2,FALSE),"")</f>
        <v>DESARROLLO SOCIAL</v>
      </c>
      <c r="D14" s="87"/>
      <c r="E14" s="87"/>
      <c r="F14" s="87"/>
      <c r="G14" s="87"/>
      <c r="H14" s="87"/>
      <c r="I14" s="87"/>
      <c r="J14" s="87"/>
    </row>
    <row r="15" spans="1:11" ht="26.25" customHeight="1" x14ac:dyDescent="0.25">
      <c r="A15" s="4" t="s">
        <v>11</v>
      </c>
      <c r="B15" s="7">
        <v>2.2000000000000002</v>
      </c>
      <c r="C15" s="87" t="str">
        <f>IFERROR(VLOOKUP(B15,'[1]Validacion datos'!A8:B26,2,FALSE),"")</f>
        <v>Salud y seguridad social integral</v>
      </c>
      <c r="D15" s="87"/>
      <c r="E15" s="87"/>
      <c r="F15" s="87"/>
      <c r="G15" s="87"/>
      <c r="H15" s="87"/>
      <c r="I15" s="87"/>
      <c r="J15" s="87"/>
    </row>
    <row r="16" spans="1:11" ht="32.25" customHeight="1" x14ac:dyDescent="0.25">
      <c r="A16" s="4" t="s">
        <v>12</v>
      </c>
      <c r="B16" s="7" t="s">
        <v>65</v>
      </c>
      <c r="C16" s="88"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88"/>
      <c r="E16" s="88"/>
      <c r="F16" s="88"/>
      <c r="G16" s="88"/>
      <c r="H16" s="88"/>
      <c r="I16" s="88"/>
      <c r="J16" s="88"/>
    </row>
    <row r="17" spans="1:11" ht="15.75" x14ac:dyDescent="0.25">
      <c r="A17" s="79" t="s">
        <v>13</v>
      </c>
      <c r="B17" s="80"/>
      <c r="C17" s="80"/>
      <c r="D17" s="80"/>
      <c r="E17" s="80"/>
      <c r="F17" s="80"/>
      <c r="G17" s="80"/>
      <c r="H17" s="80"/>
      <c r="I17" s="80"/>
      <c r="J17" s="81"/>
    </row>
    <row r="18" spans="1:11" ht="27" customHeight="1" x14ac:dyDescent="0.25">
      <c r="A18" s="4" t="s">
        <v>14</v>
      </c>
      <c r="B18" s="85" t="s">
        <v>84</v>
      </c>
      <c r="C18" s="85"/>
      <c r="D18" s="85"/>
      <c r="E18" s="85"/>
      <c r="F18" s="85"/>
      <c r="G18" s="85"/>
      <c r="H18" s="85"/>
      <c r="I18" s="85"/>
      <c r="J18" s="86"/>
    </row>
    <row r="19" spans="1:11" ht="27" customHeight="1" x14ac:dyDescent="0.25">
      <c r="A19" s="9" t="s">
        <v>15</v>
      </c>
      <c r="B19" s="85" t="s">
        <v>98</v>
      </c>
      <c r="C19" s="85"/>
      <c r="D19" s="85"/>
      <c r="E19" s="85"/>
      <c r="F19" s="85"/>
      <c r="G19" s="85"/>
      <c r="H19" s="85"/>
      <c r="I19" s="85"/>
      <c r="J19" s="86"/>
    </row>
    <row r="20" spans="1:11" ht="27" customHeight="1" x14ac:dyDescent="0.25">
      <c r="A20" s="9" t="s">
        <v>16</v>
      </c>
      <c r="B20" s="89" t="s">
        <v>133</v>
      </c>
      <c r="C20" s="89"/>
      <c r="D20" s="89"/>
      <c r="E20" s="89"/>
      <c r="F20" s="89"/>
      <c r="G20" s="89"/>
      <c r="H20" s="89"/>
      <c r="I20" s="89"/>
      <c r="J20" s="90"/>
    </row>
    <row r="21" spans="1:11" ht="39.75" customHeight="1" x14ac:dyDescent="0.25">
      <c r="A21" s="9" t="s">
        <v>37</v>
      </c>
      <c r="B21" s="85" t="s">
        <v>182</v>
      </c>
      <c r="C21" s="85"/>
      <c r="D21" s="85"/>
      <c r="E21" s="85"/>
      <c r="F21" s="85"/>
      <c r="G21" s="85"/>
      <c r="H21" s="85"/>
      <c r="I21" s="85"/>
      <c r="J21" s="86"/>
      <c r="K21" s="1"/>
    </row>
    <row r="22" spans="1:11" ht="15.75" x14ac:dyDescent="0.25">
      <c r="A22" s="79" t="s">
        <v>17</v>
      </c>
      <c r="B22" s="80"/>
      <c r="C22" s="80"/>
      <c r="D22" s="80"/>
      <c r="E22" s="80"/>
      <c r="F22" s="80"/>
      <c r="G22" s="80"/>
      <c r="H22" s="80"/>
      <c r="I22" s="80"/>
      <c r="J22" s="81"/>
    </row>
    <row r="23" spans="1:11" ht="15.75" x14ac:dyDescent="0.25">
      <c r="A23" s="82" t="s">
        <v>18</v>
      </c>
      <c r="B23" s="83"/>
      <c r="C23" s="83"/>
      <c r="D23" s="83"/>
      <c r="E23" s="83"/>
      <c r="F23" s="83"/>
      <c r="G23" s="83"/>
      <c r="H23" s="83"/>
      <c r="I23" s="83"/>
      <c r="J23" s="84"/>
      <c r="K23" s="1"/>
    </row>
    <row r="24" spans="1:11" ht="15" customHeight="1" x14ac:dyDescent="0.25">
      <c r="A24" s="91" t="s">
        <v>19</v>
      </c>
      <c r="B24" s="92"/>
      <c r="C24" s="93" t="s">
        <v>20</v>
      </c>
      <c r="D24" s="94"/>
      <c r="E24" s="94"/>
      <c r="F24" s="94" t="s">
        <v>21</v>
      </c>
      <c r="G24" s="94"/>
      <c r="H24" s="92"/>
      <c r="I24" s="93" t="s">
        <v>22</v>
      </c>
      <c r="J24" s="95"/>
    </row>
    <row r="25" spans="1:11" x14ac:dyDescent="0.25">
      <c r="A25" s="96">
        <v>100000000</v>
      </c>
      <c r="B25" s="97"/>
      <c r="C25" s="98"/>
      <c r="D25" s="99"/>
      <c r="E25" s="100"/>
      <c r="F25" s="98"/>
      <c r="G25" s="99"/>
      <c r="H25" s="100"/>
      <c r="I25" s="101">
        <f>IF(G25&gt;0,G25/C25,0)</f>
        <v>0</v>
      </c>
      <c r="J25" s="102"/>
    </row>
    <row r="26" spans="1:11" ht="15.75" x14ac:dyDescent="0.25">
      <c r="A26" s="82" t="s">
        <v>23</v>
      </c>
      <c r="B26" s="83"/>
      <c r="C26" s="83"/>
      <c r="D26" s="83"/>
      <c r="E26" s="83"/>
      <c r="F26" s="83"/>
      <c r="G26" s="83"/>
      <c r="H26" s="83"/>
      <c r="I26" s="83"/>
      <c r="J26" s="84"/>
      <c r="K26" s="1"/>
    </row>
    <row r="27" spans="1:11" x14ac:dyDescent="0.25">
      <c r="A27" s="5"/>
      <c r="B27"/>
      <c r="C27" s="103" t="s">
        <v>50</v>
      </c>
      <c r="D27" s="104"/>
      <c r="E27" s="103" t="s">
        <v>48</v>
      </c>
      <c r="F27" s="104"/>
      <c r="G27" s="103" t="s">
        <v>49</v>
      </c>
      <c r="H27" s="103"/>
      <c r="I27" s="103" t="s">
        <v>24</v>
      </c>
      <c r="J27" s="105"/>
    </row>
    <row r="28" spans="1:11" ht="38.25" x14ac:dyDescent="0.25">
      <c r="A28" s="10" t="s">
        <v>25</v>
      </c>
      <c r="B28" s="11" t="s">
        <v>26</v>
      </c>
      <c r="C28" s="11" t="s">
        <v>38</v>
      </c>
      <c r="D28" s="11" t="s">
        <v>39</v>
      </c>
      <c r="E28" s="11" t="s">
        <v>42</v>
      </c>
      <c r="F28" s="11" t="s">
        <v>43</v>
      </c>
      <c r="G28" s="11" t="s">
        <v>44</v>
      </c>
      <c r="H28" s="11" t="s">
        <v>45</v>
      </c>
      <c r="I28" s="11" t="s">
        <v>46</v>
      </c>
      <c r="J28" s="12" t="s">
        <v>47</v>
      </c>
    </row>
    <row r="29" spans="1:11" ht="36" x14ac:dyDescent="0.25">
      <c r="A29" s="32" t="s">
        <v>79</v>
      </c>
      <c r="B29" s="50" t="s">
        <v>85</v>
      </c>
      <c r="C29" s="13">
        <v>31835.158464576918</v>
      </c>
      <c r="D29" s="40">
        <v>72996386.85018</v>
      </c>
      <c r="E29" s="13">
        <v>5093.6253543323073</v>
      </c>
      <c r="F29" s="40">
        <v>15394729.696964616</v>
      </c>
      <c r="G29" s="14">
        <v>4975</v>
      </c>
      <c r="H29" s="40">
        <v>12662677.630000001</v>
      </c>
      <c r="I29" s="15">
        <f t="shared" ref="I29:J31" si="0">IF(G29&gt;0,G29/C29,0)</f>
        <v>0.156273762718527</v>
      </c>
      <c r="J29" s="16">
        <f t="shared" si="0"/>
        <v>0.1734699233263321</v>
      </c>
    </row>
    <row r="30" spans="1:11" ht="48" x14ac:dyDescent="0.25">
      <c r="A30" s="44" t="s">
        <v>80</v>
      </c>
      <c r="B30" s="51" t="s">
        <v>86</v>
      </c>
      <c r="C30" s="45">
        <v>1846.8690900292047</v>
      </c>
      <c r="D30" s="46">
        <v>26796901.153092008</v>
      </c>
      <c r="E30" s="13">
        <v>295.49905440467273</v>
      </c>
      <c r="F30" s="40">
        <v>2679690.1153092007</v>
      </c>
      <c r="G30" s="47">
        <v>272</v>
      </c>
      <c r="H30" s="40">
        <v>0</v>
      </c>
      <c r="I30" s="48">
        <f>IF(G30&gt;0,G30/C30,0)</f>
        <v>0.14727627500425536</v>
      </c>
      <c r="J30" s="49">
        <f>IF(H30&gt;0,H30/D30,0)</f>
        <v>0</v>
      </c>
    </row>
    <row r="31" spans="1:11" ht="72" x14ac:dyDescent="0.25">
      <c r="A31" s="32" t="s">
        <v>81</v>
      </c>
      <c r="B31" s="50" t="s">
        <v>87</v>
      </c>
      <c r="C31" s="28">
        <v>769.29309722502876</v>
      </c>
      <c r="D31" s="42">
        <v>206712</v>
      </c>
      <c r="E31" s="13">
        <v>169.24448138950629</v>
      </c>
      <c r="F31" s="40">
        <v>20671.2</v>
      </c>
      <c r="G31" s="29">
        <v>151</v>
      </c>
      <c r="H31" s="40">
        <v>0</v>
      </c>
      <c r="I31" s="30">
        <f t="shared" si="0"/>
        <v>0.19628409580780423</v>
      </c>
      <c r="J31" s="31">
        <f t="shared" si="0"/>
        <v>0</v>
      </c>
    </row>
    <row r="32" spans="1:11" ht="15.75" x14ac:dyDescent="0.25">
      <c r="A32" s="79" t="s">
        <v>27</v>
      </c>
      <c r="B32" s="80"/>
      <c r="C32" s="80"/>
      <c r="D32" s="80"/>
      <c r="E32" s="80"/>
      <c r="F32" s="80"/>
      <c r="G32" s="80"/>
      <c r="H32" s="80"/>
      <c r="I32" s="80"/>
      <c r="J32" s="81"/>
    </row>
    <row r="33" spans="1:11" ht="15.75" x14ac:dyDescent="0.25">
      <c r="A33" s="82" t="s">
        <v>28</v>
      </c>
      <c r="B33" s="83"/>
      <c r="C33" s="83"/>
      <c r="D33" s="83"/>
      <c r="E33" s="83"/>
      <c r="F33" s="83"/>
      <c r="G33" s="83"/>
      <c r="H33" s="83"/>
      <c r="I33" s="83"/>
      <c r="J33" s="84"/>
    </row>
    <row r="34" spans="1:11" ht="31.5" customHeight="1" x14ac:dyDescent="0.25">
      <c r="A34" s="19" t="s">
        <v>29</v>
      </c>
      <c r="B34" s="89" t="s">
        <v>79</v>
      </c>
      <c r="C34" s="89"/>
      <c r="D34" s="89"/>
      <c r="E34" s="89"/>
      <c r="F34" s="89"/>
      <c r="G34" s="89"/>
      <c r="H34" s="89"/>
      <c r="I34" s="89"/>
      <c r="J34" s="90"/>
      <c r="K34" s="1"/>
    </row>
    <row r="35" spans="1:11" ht="27.75" customHeight="1" x14ac:dyDescent="0.25">
      <c r="A35" s="19" t="s">
        <v>30</v>
      </c>
      <c r="B35" s="89" t="s">
        <v>90</v>
      </c>
      <c r="C35" s="89"/>
      <c r="D35" s="89"/>
      <c r="E35" s="89"/>
      <c r="F35" s="89"/>
      <c r="G35" s="89"/>
      <c r="H35" s="89"/>
      <c r="I35" s="89"/>
      <c r="J35" s="90"/>
    </row>
    <row r="36" spans="1:11" ht="61.5" customHeight="1" x14ac:dyDescent="0.25">
      <c r="A36" s="19" t="s">
        <v>31</v>
      </c>
      <c r="B36" s="85" t="s">
        <v>176</v>
      </c>
      <c r="C36" s="85"/>
      <c r="D36" s="85"/>
      <c r="E36" s="85"/>
      <c r="F36" s="85"/>
      <c r="G36" s="85"/>
      <c r="H36" s="85"/>
      <c r="I36" s="85"/>
      <c r="J36" s="86"/>
    </row>
    <row r="37" spans="1:11" ht="96.75" customHeight="1" x14ac:dyDescent="0.25">
      <c r="A37" s="19" t="s">
        <v>32</v>
      </c>
      <c r="B37" s="85" t="s">
        <v>177</v>
      </c>
      <c r="C37" s="85"/>
      <c r="D37" s="85"/>
      <c r="E37" s="85"/>
      <c r="F37" s="85"/>
      <c r="G37" s="85"/>
      <c r="H37" s="85"/>
      <c r="I37" s="85"/>
      <c r="J37" s="86"/>
    </row>
    <row r="38" spans="1:11" ht="15.75" x14ac:dyDescent="0.25">
      <c r="A38" s="79" t="s">
        <v>33</v>
      </c>
      <c r="B38" s="80"/>
      <c r="C38" s="80"/>
      <c r="D38" s="80"/>
      <c r="E38" s="80"/>
      <c r="F38" s="80"/>
      <c r="G38" s="80"/>
      <c r="H38" s="80"/>
      <c r="I38" s="80"/>
      <c r="J38" s="81"/>
    </row>
    <row r="39" spans="1:11" ht="15.75" x14ac:dyDescent="0.25">
      <c r="A39" s="107" t="s">
        <v>34</v>
      </c>
      <c r="B39" s="108"/>
      <c r="C39" s="108"/>
      <c r="D39" s="108"/>
      <c r="E39" s="108"/>
      <c r="F39" s="108"/>
      <c r="G39" s="108"/>
      <c r="H39" s="108"/>
      <c r="I39" s="108"/>
      <c r="J39" s="109"/>
    </row>
    <row r="40" spans="1:11" ht="19.5" customHeight="1" x14ac:dyDescent="0.25">
      <c r="A40" s="110" t="s">
        <v>40</v>
      </c>
      <c r="B40" s="111"/>
      <c r="C40" s="111"/>
      <c r="D40" s="111"/>
      <c r="E40" s="111"/>
      <c r="F40" s="111"/>
      <c r="G40" s="111"/>
      <c r="H40" s="111"/>
      <c r="I40" s="111"/>
      <c r="J40" s="112"/>
    </row>
    <row r="41" spans="1:11" ht="15.75" x14ac:dyDescent="0.25">
      <c r="A41" s="79" t="s">
        <v>27</v>
      </c>
      <c r="B41" s="80"/>
      <c r="C41" s="80"/>
      <c r="D41" s="80"/>
      <c r="E41" s="80"/>
      <c r="F41" s="80"/>
      <c r="G41" s="80"/>
      <c r="H41" s="80"/>
      <c r="I41" s="80"/>
      <c r="J41" s="81"/>
    </row>
    <row r="42" spans="1:11" ht="15.75" x14ac:dyDescent="0.25">
      <c r="A42" s="82" t="s">
        <v>28</v>
      </c>
      <c r="B42" s="83"/>
      <c r="C42" s="83"/>
      <c r="D42" s="83"/>
      <c r="E42" s="83"/>
      <c r="F42" s="83"/>
      <c r="G42" s="83"/>
      <c r="H42" s="83"/>
      <c r="I42" s="83"/>
      <c r="J42" s="84"/>
    </row>
    <row r="43" spans="1:11" ht="34.5" customHeight="1" x14ac:dyDescent="0.25">
      <c r="A43" s="19" t="s">
        <v>29</v>
      </c>
      <c r="B43" s="85" t="s">
        <v>80</v>
      </c>
      <c r="C43" s="85"/>
      <c r="D43" s="85"/>
      <c r="E43" s="85"/>
      <c r="F43" s="85"/>
      <c r="G43" s="85"/>
      <c r="H43" s="85"/>
      <c r="I43" s="85"/>
      <c r="J43" s="86"/>
      <c r="K43" s="1"/>
    </row>
    <row r="44" spans="1:11" ht="27.75" customHeight="1" x14ac:dyDescent="0.25">
      <c r="A44" s="19" t="s">
        <v>30</v>
      </c>
      <c r="B44" s="89" t="s">
        <v>91</v>
      </c>
      <c r="C44" s="89"/>
      <c r="D44" s="89"/>
      <c r="E44" s="89"/>
      <c r="F44" s="89"/>
      <c r="G44" s="89"/>
      <c r="H44" s="89"/>
      <c r="I44" s="89"/>
      <c r="J44" s="90"/>
    </row>
    <row r="45" spans="1:11" ht="48.75" customHeight="1" x14ac:dyDescent="0.25">
      <c r="A45" s="19" t="s">
        <v>31</v>
      </c>
      <c r="B45" s="89" t="s">
        <v>178</v>
      </c>
      <c r="C45" s="89"/>
      <c r="D45" s="89"/>
      <c r="E45" s="89"/>
      <c r="F45" s="89"/>
      <c r="G45" s="89"/>
      <c r="H45" s="89"/>
      <c r="I45" s="89"/>
      <c r="J45" s="90"/>
    </row>
    <row r="46" spans="1:11" ht="117" customHeight="1" x14ac:dyDescent="0.25">
      <c r="A46" s="19" t="s">
        <v>32</v>
      </c>
      <c r="B46" s="117" t="s">
        <v>179</v>
      </c>
      <c r="C46" s="85"/>
      <c r="D46" s="85"/>
      <c r="E46" s="85"/>
      <c r="F46" s="85"/>
      <c r="G46" s="85"/>
      <c r="H46" s="85"/>
      <c r="I46" s="85"/>
      <c r="J46" s="86"/>
    </row>
    <row r="47" spans="1:11" ht="15.75" x14ac:dyDescent="0.25">
      <c r="A47" s="79" t="s">
        <v>33</v>
      </c>
      <c r="B47" s="80"/>
      <c r="C47" s="80"/>
      <c r="D47" s="80"/>
      <c r="E47" s="80"/>
      <c r="F47" s="80"/>
      <c r="G47" s="80"/>
      <c r="H47" s="80"/>
      <c r="I47" s="80"/>
      <c r="J47" s="81"/>
    </row>
    <row r="48" spans="1:11" ht="15.75" x14ac:dyDescent="0.25">
      <c r="A48" s="107" t="s">
        <v>34</v>
      </c>
      <c r="B48" s="108"/>
      <c r="C48" s="108"/>
      <c r="D48" s="108"/>
      <c r="E48" s="108"/>
      <c r="F48" s="108"/>
      <c r="G48" s="108"/>
      <c r="H48" s="108"/>
      <c r="I48" s="108"/>
      <c r="J48" s="109"/>
    </row>
    <row r="49" spans="1:11" x14ac:dyDescent="0.25">
      <c r="A49" s="110" t="s">
        <v>40</v>
      </c>
      <c r="B49" s="111"/>
      <c r="C49" s="111"/>
      <c r="D49" s="111"/>
      <c r="E49" s="111"/>
      <c r="F49" s="111"/>
      <c r="G49" s="111"/>
      <c r="H49" s="111"/>
      <c r="I49" s="111"/>
      <c r="J49" s="112"/>
    </row>
    <row r="50" spans="1:11" ht="15.75" x14ac:dyDescent="0.25">
      <c r="A50" s="79" t="s">
        <v>27</v>
      </c>
      <c r="B50" s="80"/>
      <c r="C50" s="80"/>
      <c r="D50" s="80"/>
      <c r="E50" s="80"/>
      <c r="F50" s="80"/>
      <c r="G50" s="80"/>
      <c r="H50" s="80"/>
      <c r="I50" s="80"/>
      <c r="J50" s="81"/>
    </row>
    <row r="51" spans="1:11" ht="15.75" x14ac:dyDescent="0.25">
      <c r="A51" s="82" t="s">
        <v>28</v>
      </c>
      <c r="B51" s="83"/>
      <c r="C51" s="83"/>
      <c r="D51" s="83"/>
      <c r="E51" s="83"/>
      <c r="F51" s="83"/>
      <c r="G51" s="83"/>
      <c r="H51" s="83"/>
      <c r="I51" s="83"/>
      <c r="J51" s="84"/>
    </row>
    <row r="52" spans="1:11" ht="33" customHeight="1" x14ac:dyDescent="0.25">
      <c r="A52" s="19" t="s">
        <v>29</v>
      </c>
      <c r="B52" s="89" t="s">
        <v>81</v>
      </c>
      <c r="C52" s="89"/>
      <c r="D52" s="89"/>
      <c r="E52" s="89"/>
      <c r="F52" s="89"/>
      <c r="G52" s="89"/>
      <c r="H52" s="89"/>
      <c r="I52" s="89"/>
      <c r="J52" s="90"/>
      <c r="K52" s="1"/>
    </row>
    <row r="53" spans="1:11" ht="27.75" customHeight="1" x14ac:dyDescent="0.25">
      <c r="A53" s="19" t="s">
        <v>30</v>
      </c>
      <c r="B53" s="89" t="s">
        <v>92</v>
      </c>
      <c r="C53" s="89"/>
      <c r="D53" s="89"/>
      <c r="E53" s="89"/>
      <c r="F53" s="89"/>
      <c r="G53" s="89"/>
      <c r="H53" s="89"/>
      <c r="I53" s="89"/>
      <c r="J53" s="90"/>
    </row>
    <row r="54" spans="1:11" ht="57" customHeight="1" x14ac:dyDescent="0.25">
      <c r="A54" s="19" t="s">
        <v>31</v>
      </c>
      <c r="B54" s="89" t="s">
        <v>180</v>
      </c>
      <c r="C54" s="89"/>
      <c r="D54" s="89"/>
      <c r="E54" s="89"/>
      <c r="F54" s="89"/>
      <c r="G54" s="89"/>
      <c r="H54" s="89"/>
      <c r="I54" s="89"/>
      <c r="J54" s="90"/>
    </row>
    <row r="55" spans="1:11" ht="160.5" customHeight="1" x14ac:dyDescent="0.25">
      <c r="A55" s="19" t="s">
        <v>32</v>
      </c>
      <c r="B55" s="85" t="s">
        <v>181</v>
      </c>
      <c r="C55" s="85"/>
      <c r="D55" s="85"/>
      <c r="E55" s="85"/>
      <c r="F55" s="85"/>
      <c r="G55" s="85"/>
      <c r="H55" s="85"/>
      <c r="I55" s="85"/>
      <c r="J55" s="86"/>
    </row>
    <row r="56" spans="1:11" ht="15.75" x14ac:dyDescent="0.25">
      <c r="A56" s="79" t="s">
        <v>33</v>
      </c>
      <c r="B56" s="80"/>
      <c r="C56" s="80"/>
      <c r="D56" s="80"/>
      <c r="E56" s="80"/>
      <c r="F56" s="80"/>
      <c r="G56" s="80"/>
      <c r="H56" s="80"/>
      <c r="I56" s="80"/>
      <c r="J56" s="81"/>
    </row>
    <row r="57" spans="1:11" ht="15.75" x14ac:dyDescent="0.25">
      <c r="A57" s="107" t="s">
        <v>34</v>
      </c>
      <c r="B57" s="108"/>
      <c r="C57" s="108"/>
      <c r="D57" s="108"/>
      <c r="E57" s="108"/>
      <c r="F57" s="108"/>
      <c r="G57" s="108"/>
      <c r="H57" s="108"/>
      <c r="I57" s="108"/>
      <c r="J57" s="109"/>
    </row>
    <row r="58" spans="1:11" ht="16.5" customHeight="1" x14ac:dyDescent="0.25">
      <c r="A58" s="110" t="s">
        <v>40</v>
      </c>
      <c r="B58" s="111"/>
      <c r="C58" s="111"/>
      <c r="D58" s="111"/>
      <c r="E58" s="111"/>
      <c r="F58" s="111"/>
      <c r="G58" s="111"/>
      <c r="H58" s="111"/>
      <c r="I58" s="111"/>
      <c r="J58" s="112"/>
    </row>
    <row r="59" spans="1:11" ht="10.5" customHeight="1" x14ac:dyDescent="0.25">
      <c r="A59" s="25"/>
      <c r="B59" s="25"/>
      <c r="C59" s="25"/>
      <c r="D59" s="25"/>
      <c r="E59" s="25"/>
      <c r="F59" s="25"/>
      <c r="G59" s="25"/>
      <c r="H59" s="25"/>
      <c r="I59" s="25"/>
      <c r="J59" s="25"/>
    </row>
    <row r="60" spans="1:11" ht="18.75" customHeight="1" x14ac:dyDescent="0.25">
      <c r="A60" s="106" t="s">
        <v>41</v>
      </c>
      <c r="B60" s="106"/>
      <c r="C60" s="106"/>
      <c r="D60" s="106"/>
      <c r="E60" s="106"/>
      <c r="F60" s="106"/>
      <c r="G60" s="106"/>
      <c r="H60" s="106"/>
      <c r="I60" s="106"/>
      <c r="J60" s="106"/>
    </row>
    <row r="62" spans="1:11" ht="9.75" customHeight="1" x14ac:dyDescent="0.25"/>
  </sheetData>
  <mergeCells count="66">
    <mergeCell ref="A60:J60"/>
    <mergeCell ref="A56:J56"/>
    <mergeCell ref="A57:J57"/>
    <mergeCell ref="A58:J58"/>
    <mergeCell ref="A51:J51"/>
    <mergeCell ref="B52:J52"/>
    <mergeCell ref="B53:J53"/>
    <mergeCell ref="B54:J54"/>
    <mergeCell ref="B55:J55"/>
    <mergeCell ref="A50:J50"/>
    <mergeCell ref="A39:J39"/>
    <mergeCell ref="A40:J40"/>
    <mergeCell ref="A41:J41"/>
    <mergeCell ref="A42:J42"/>
    <mergeCell ref="B43:J43"/>
    <mergeCell ref="B44:J44"/>
    <mergeCell ref="B45:J45"/>
    <mergeCell ref="B46:J46"/>
    <mergeCell ref="A47:J47"/>
    <mergeCell ref="A48:J48"/>
    <mergeCell ref="A49:J49"/>
    <mergeCell ref="A38:J38"/>
    <mergeCell ref="A26:J26"/>
    <mergeCell ref="C27:D27"/>
    <mergeCell ref="E27:F27"/>
    <mergeCell ref="G27:H27"/>
    <mergeCell ref="I27:J27"/>
    <mergeCell ref="A32:J32"/>
    <mergeCell ref="A33:J33"/>
    <mergeCell ref="B34:J34"/>
    <mergeCell ref="B35:J35"/>
    <mergeCell ref="B36:J36"/>
    <mergeCell ref="B37:J37"/>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C16:J16"/>
    <mergeCell ref="A5:J5"/>
    <mergeCell ref="A6:J6"/>
    <mergeCell ref="A7:J7"/>
    <mergeCell ref="B8:J8"/>
    <mergeCell ref="B9:J9"/>
    <mergeCell ref="B10:J10"/>
    <mergeCell ref="B11:J11"/>
    <mergeCell ref="B12:J12"/>
    <mergeCell ref="A13:J13"/>
    <mergeCell ref="C14:J14"/>
    <mergeCell ref="C15:J15"/>
    <mergeCell ref="A4:J4"/>
    <mergeCell ref="B1:J1"/>
    <mergeCell ref="B2:C2"/>
    <mergeCell ref="D2:H2"/>
    <mergeCell ref="B3:C3"/>
    <mergeCell ref="D3:H3"/>
  </mergeCells>
  <dataValidations count="16">
    <dataValidation allowBlank="1" sqref="A8" xr:uid="{DD9754CA-7763-48A3-829C-BDBF684782C7}"/>
    <dataValidation allowBlank="1" showInputMessage="1" prompt="Nombre del capítulo" sqref="B8:J10" xr:uid="{C23E1E49-2F51-4525-B3D4-75377D44E3E5}"/>
    <dataValidation allowBlank="1" showInputMessage="1" showErrorMessage="1" prompt="¿A quién va dirigido el programa?, ¿qué característica tiene esta población que requiere ser beneficiada?" sqref="B20:J20" xr:uid="{7584C157-D909-4617-99D0-FAD37479C36E}"/>
    <dataValidation allowBlank="1" showInputMessage="1" showErrorMessage="1" prompt="Nombre del producto" sqref="B34:J34 B43:J43 B52:J52" xr:uid="{80EFB053-8CB8-4619-8352-268DD3ADD442}"/>
    <dataValidation allowBlank="1" showInputMessage="1" showErrorMessage="1" prompt="¿En qué consiste el producto? su objetivo" sqref="B35:J35 B53:J53 B44:J44" xr:uid="{2AEC0B51-4F1A-4B40-AA6F-484C4D8095BB}"/>
    <dataValidation allowBlank="1" showInputMessage="1" showErrorMessage="1" prompt="1. Describir lo plasmado en el presupuesto_x000a_2. Describir lo alcanzado en términos financieros y de producción " sqref="B45:J45 B36:J36 B54:J54" xr:uid="{598A3184-502D-45E0-BE18-087A814A89D6}"/>
    <dataValidation allowBlank="1" showInputMessage="1" showErrorMessage="1" prompt="De existir desvío, explicar razones." sqref="B46:J46 B37:J37 B55:J55" xr:uid="{AACD4440-FCDB-4FB5-A74E-685CC6197353}"/>
    <dataValidation allowBlank="1" showInputMessage="1" showErrorMessage="1" prompt="Oportunidades de mejora identificadas" sqref="A40:J40 A49:J49 A58:J59" xr:uid="{E5AF5DB4-4C5E-49EB-9088-D9A9A07EFE4F}"/>
    <dataValidation allowBlank="1" showInputMessage="1" showErrorMessage="1" prompt="Presupuesto del programa" sqref="A25:C25 F25" xr:uid="{77F14CB4-B649-4676-918C-B3E67D3FC5E5}"/>
    <dataValidation allowBlank="1" showInputMessage="1" showErrorMessage="1" prompt="¿En qué consiste el programa?" sqref="B19:J19" xr:uid="{EF68C060-8AF7-45AB-ABE7-A51F69506419}"/>
    <dataValidation allowBlank="1" showInputMessage="1" showErrorMessage="1" prompt="Meta anual del indicador" sqref="E28 C28:C31" xr:uid="{FF415BB3-ADE7-4EA1-83A3-84E3EDFA4635}"/>
    <dataValidation allowBlank="1" showInputMessage="1" showErrorMessage="1" prompt="Monto presupuestado para el producto" sqref="F28 E29:F31 D28:D31" xr:uid="{4E0C6246-BA82-43BC-9650-826EB31C7857}"/>
    <dataValidation allowBlank="1" showInputMessage="1" showErrorMessage="1" prompt="Nombre de cada producto" sqref="A28:A31" xr:uid="{58651F30-29C0-4983-BC1E-DD6370EBA20B}"/>
    <dataValidation allowBlank="1" showInputMessage="1" showErrorMessage="1" prompt="Nombre del indicador" sqref="B28:B31" xr:uid="{18E5DC79-CA50-4DC9-9EE9-6DC0466D79A9}"/>
    <dataValidation allowBlank="1" showInputMessage="1" showErrorMessage="1" prompt="Meta alcanzada en el trimestre" sqref="G28:G31" xr:uid="{28D41CAC-3649-4371-9C9F-C8829EA63F3A}"/>
    <dataValidation allowBlank="1" showInputMessage="1" showErrorMessage="1" prompt="Monto ejecutado en el trimestre" sqref="H28:H31" xr:uid="{33AEF651-0DDA-4243-BCAB-2AF14CD008F0}"/>
  </dataValidations>
  <pageMargins left="0.7" right="0.7" top="0.75" bottom="0.75" header="0.3" footer="0.3"/>
  <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4189F-BFA0-4708-8E02-614E0DF783FF}">
  <dimension ref="A1:K40"/>
  <sheetViews>
    <sheetView workbookViewId="0">
      <selection activeCell="K33" sqref="K33"/>
    </sheetView>
  </sheetViews>
  <sheetFormatPr baseColWidth="10" defaultColWidth="11.42578125" defaultRowHeight="15" x14ac:dyDescent="0.25"/>
  <cols>
    <col min="1" max="1" width="28.28515625" style="6" customWidth="1"/>
    <col min="2" max="2" width="19.5703125" style="6" customWidth="1"/>
    <col min="3" max="10" width="12.7109375" style="6" customWidth="1"/>
    <col min="11" max="11" width="11.42578125" style="6"/>
  </cols>
  <sheetData>
    <row r="1" spans="1:11" ht="21.75" thickBot="1" x14ac:dyDescent="0.3">
      <c r="A1" s="20"/>
      <c r="B1" s="63" t="s">
        <v>51</v>
      </c>
      <c r="C1" s="64"/>
      <c r="D1" s="64"/>
      <c r="E1" s="64"/>
      <c r="F1" s="64"/>
      <c r="G1" s="64"/>
      <c r="H1" s="64"/>
      <c r="I1" s="64"/>
      <c r="J1" s="65"/>
      <c r="K1" s="1"/>
    </row>
    <row r="2" spans="1:11" ht="21.75" thickBot="1" x14ac:dyDescent="0.3">
      <c r="A2" s="21"/>
      <c r="B2" s="66" t="s">
        <v>0</v>
      </c>
      <c r="C2" s="67"/>
      <c r="D2" s="66" t="s">
        <v>1</v>
      </c>
      <c r="E2" s="67"/>
      <c r="F2" s="67"/>
      <c r="G2" s="67"/>
      <c r="H2" s="68"/>
      <c r="I2" s="2" t="s">
        <v>2</v>
      </c>
      <c r="J2" s="3" t="s">
        <v>3</v>
      </c>
      <c r="K2" s="1"/>
    </row>
    <row r="3" spans="1:11" ht="21.75" thickBot="1" x14ac:dyDescent="0.3">
      <c r="A3" s="22"/>
      <c r="B3" s="69" t="s">
        <v>4</v>
      </c>
      <c r="C3" s="70"/>
      <c r="D3" s="69"/>
      <c r="E3" s="70"/>
      <c r="F3" s="70"/>
      <c r="G3" s="70"/>
      <c r="H3" s="71"/>
      <c r="I3" s="26"/>
      <c r="J3" s="27"/>
      <c r="K3" s="1"/>
    </row>
    <row r="4" spans="1:11" x14ac:dyDescent="0.25">
      <c r="A4" s="72"/>
      <c r="B4" s="73"/>
      <c r="C4" s="73"/>
      <c r="D4" s="74"/>
      <c r="E4" s="74"/>
      <c r="F4" s="74"/>
      <c r="G4" s="74"/>
      <c r="H4" s="74"/>
      <c r="I4" s="73"/>
      <c r="J4" s="75"/>
      <c r="K4" s="1"/>
    </row>
    <row r="5" spans="1:11" ht="3" customHeight="1" x14ac:dyDescent="0.25">
      <c r="A5" s="76"/>
      <c r="B5" s="77"/>
      <c r="C5" s="77"/>
      <c r="D5" s="77"/>
      <c r="E5" s="77"/>
      <c r="F5" s="77"/>
      <c r="G5" s="77"/>
      <c r="H5" s="77"/>
      <c r="I5" s="77"/>
      <c r="J5" s="78"/>
      <c r="K5" s="1"/>
    </row>
    <row r="6" spans="1:11" ht="15.75" x14ac:dyDescent="0.25">
      <c r="A6" s="79" t="s">
        <v>207</v>
      </c>
      <c r="B6" s="80"/>
      <c r="C6" s="80"/>
      <c r="D6" s="80"/>
      <c r="E6" s="80"/>
      <c r="F6" s="80"/>
      <c r="G6" s="80"/>
      <c r="H6" s="80"/>
      <c r="I6" s="80"/>
      <c r="J6" s="81"/>
      <c r="K6" s="1"/>
    </row>
    <row r="7" spans="1:11" ht="15.75" x14ac:dyDescent="0.25">
      <c r="A7" s="82" t="s">
        <v>5</v>
      </c>
      <c r="B7" s="83"/>
      <c r="C7" s="83"/>
      <c r="D7" s="83"/>
      <c r="E7" s="83"/>
      <c r="F7" s="83"/>
      <c r="G7" s="83"/>
      <c r="H7" s="83"/>
      <c r="I7" s="83"/>
      <c r="J7" s="84"/>
      <c r="K7" s="1"/>
    </row>
    <row r="8" spans="1:11" ht="15" customHeight="1" x14ac:dyDescent="0.25">
      <c r="A8" s="4" t="s">
        <v>6</v>
      </c>
      <c r="B8" s="60" t="s">
        <v>63</v>
      </c>
      <c r="C8" s="61"/>
      <c r="D8" s="61"/>
      <c r="E8" s="61"/>
      <c r="F8" s="61"/>
      <c r="G8" s="61"/>
      <c r="H8" s="61"/>
      <c r="I8" s="61"/>
      <c r="J8" s="62"/>
      <c r="K8" s="1"/>
    </row>
    <row r="9" spans="1:11" ht="15" customHeight="1" x14ac:dyDescent="0.25">
      <c r="A9" s="23" t="s">
        <v>35</v>
      </c>
      <c r="B9" s="60" t="s">
        <v>64</v>
      </c>
      <c r="C9" s="61"/>
      <c r="D9" s="61"/>
      <c r="E9" s="61"/>
      <c r="F9" s="61"/>
      <c r="G9" s="61"/>
      <c r="H9" s="61"/>
      <c r="I9" s="61"/>
      <c r="J9" s="62"/>
      <c r="K9" s="1"/>
    </row>
    <row r="10" spans="1:11" ht="15" customHeight="1" x14ac:dyDescent="0.25">
      <c r="A10" s="23" t="s">
        <v>36</v>
      </c>
      <c r="B10" s="60" t="s">
        <v>59</v>
      </c>
      <c r="C10" s="61"/>
      <c r="D10" s="61"/>
      <c r="E10" s="61"/>
      <c r="F10" s="61"/>
      <c r="G10" s="61"/>
      <c r="H10" s="61"/>
      <c r="I10" s="61"/>
      <c r="J10" s="62"/>
      <c r="K10" s="1"/>
    </row>
    <row r="11" spans="1:11" ht="31.5" customHeight="1" x14ac:dyDescent="0.25">
      <c r="A11" s="4" t="s">
        <v>7</v>
      </c>
      <c r="B11" s="120" t="s">
        <v>136</v>
      </c>
      <c r="C11" s="120"/>
      <c r="D11" s="120"/>
      <c r="E11" s="120"/>
      <c r="F11" s="120"/>
      <c r="G11" s="120"/>
      <c r="H11" s="120"/>
      <c r="I11" s="120"/>
      <c r="J11" s="120"/>
    </row>
    <row r="12" spans="1:11" ht="30.75" customHeight="1" x14ac:dyDescent="0.25">
      <c r="A12" s="4" t="s">
        <v>8</v>
      </c>
      <c r="B12" s="120" t="s">
        <v>135</v>
      </c>
      <c r="C12" s="120"/>
      <c r="D12" s="120"/>
      <c r="E12" s="120"/>
      <c r="F12" s="120"/>
      <c r="G12" s="120"/>
      <c r="H12" s="120"/>
      <c r="I12" s="120"/>
      <c r="J12" s="120"/>
    </row>
    <row r="13" spans="1:11" ht="15.75" x14ac:dyDescent="0.25">
      <c r="A13" s="79" t="s">
        <v>9</v>
      </c>
      <c r="B13" s="80"/>
      <c r="C13" s="80"/>
      <c r="D13" s="80"/>
      <c r="E13" s="80"/>
      <c r="F13" s="80"/>
      <c r="G13" s="80"/>
      <c r="H13" s="80"/>
      <c r="I13" s="80"/>
      <c r="J13" s="81"/>
    </row>
    <row r="14" spans="1:11" ht="27.75" customHeight="1" x14ac:dyDescent="0.25">
      <c r="A14" s="4" t="s">
        <v>10</v>
      </c>
      <c r="B14" s="24">
        <v>2</v>
      </c>
      <c r="C14" s="87" t="str">
        <f>IFERROR(VLOOKUP(B14,'[1]Validacion datos'!A2:B5,2,FALSE),"")</f>
        <v>DESARROLLO SOCIAL</v>
      </c>
      <c r="D14" s="87"/>
      <c r="E14" s="87"/>
      <c r="F14" s="87"/>
      <c r="G14" s="87"/>
      <c r="H14" s="87"/>
      <c r="I14" s="87"/>
      <c r="J14" s="87"/>
    </row>
    <row r="15" spans="1:11" ht="26.25" customHeight="1" x14ac:dyDescent="0.25">
      <c r="A15" s="4" t="s">
        <v>11</v>
      </c>
      <c r="B15" s="7">
        <v>2.2000000000000002</v>
      </c>
      <c r="C15" s="87" t="str">
        <f>IFERROR(VLOOKUP(B15,'[1]Validacion datos'!A8:B26,2,FALSE),"")</f>
        <v>Salud y seguridad social integral</v>
      </c>
      <c r="D15" s="87"/>
      <c r="E15" s="87"/>
      <c r="F15" s="87"/>
      <c r="G15" s="87"/>
      <c r="H15" s="87"/>
      <c r="I15" s="87"/>
      <c r="J15" s="87"/>
    </row>
    <row r="16" spans="1:11" ht="32.25" customHeight="1" x14ac:dyDescent="0.25">
      <c r="A16" s="4" t="s">
        <v>12</v>
      </c>
      <c r="B16" s="7" t="s">
        <v>65</v>
      </c>
      <c r="C16" s="88"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88"/>
      <c r="E16" s="88"/>
      <c r="F16" s="88"/>
      <c r="G16" s="88"/>
      <c r="H16" s="88"/>
      <c r="I16" s="88"/>
      <c r="J16" s="88"/>
    </row>
    <row r="17" spans="1:11" ht="15.75" x14ac:dyDescent="0.25">
      <c r="A17" s="79" t="s">
        <v>13</v>
      </c>
      <c r="B17" s="80"/>
      <c r="C17" s="80"/>
      <c r="D17" s="80"/>
      <c r="E17" s="80"/>
      <c r="F17" s="80"/>
      <c r="G17" s="80"/>
      <c r="H17" s="80"/>
      <c r="I17" s="80"/>
      <c r="J17" s="81"/>
    </row>
    <row r="18" spans="1:11" ht="27" customHeight="1" x14ac:dyDescent="0.25">
      <c r="A18" s="4" t="s">
        <v>14</v>
      </c>
      <c r="B18" s="85" t="s">
        <v>138</v>
      </c>
      <c r="C18" s="85"/>
      <c r="D18" s="85"/>
      <c r="E18" s="85"/>
      <c r="F18" s="85"/>
      <c r="G18" s="85"/>
      <c r="H18" s="85"/>
      <c r="I18" s="85"/>
      <c r="J18" s="86"/>
    </row>
    <row r="19" spans="1:11" ht="54.75" customHeight="1" x14ac:dyDescent="0.25">
      <c r="A19" s="9" t="s">
        <v>15</v>
      </c>
      <c r="B19" s="118" t="s">
        <v>233</v>
      </c>
      <c r="C19" s="118"/>
      <c r="D19" s="118"/>
      <c r="E19" s="118"/>
      <c r="F19" s="118"/>
      <c r="G19" s="118"/>
      <c r="H19" s="118"/>
      <c r="I19" s="118"/>
      <c r="J19" s="119"/>
    </row>
    <row r="20" spans="1:11" ht="27" customHeight="1" x14ac:dyDescent="0.25">
      <c r="A20" s="9" t="s">
        <v>16</v>
      </c>
      <c r="B20" s="118" t="s">
        <v>147</v>
      </c>
      <c r="C20" s="118"/>
      <c r="D20" s="118"/>
      <c r="E20" s="118"/>
      <c r="F20" s="118"/>
      <c r="G20" s="118"/>
      <c r="H20" s="118"/>
      <c r="I20" s="118"/>
      <c r="J20" s="119"/>
    </row>
    <row r="21" spans="1:11" ht="64.5" customHeight="1" x14ac:dyDescent="0.25">
      <c r="A21" s="9" t="s">
        <v>37</v>
      </c>
      <c r="B21" s="118" t="s">
        <v>186</v>
      </c>
      <c r="C21" s="118"/>
      <c r="D21" s="118"/>
      <c r="E21" s="118"/>
      <c r="F21" s="118"/>
      <c r="G21" s="118"/>
      <c r="H21" s="118"/>
      <c r="I21" s="118"/>
      <c r="J21" s="119"/>
      <c r="K21" s="1"/>
    </row>
    <row r="22" spans="1:11" ht="15.75" x14ac:dyDescent="0.25">
      <c r="A22" s="79" t="s">
        <v>17</v>
      </c>
      <c r="B22" s="80"/>
      <c r="C22" s="80"/>
      <c r="D22" s="80"/>
      <c r="E22" s="80"/>
      <c r="F22" s="80"/>
      <c r="G22" s="80"/>
      <c r="H22" s="80"/>
      <c r="I22" s="80"/>
      <c r="J22" s="81"/>
    </row>
    <row r="23" spans="1:11" ht="15.75" x14ac:dyDescent="0.25">
      <c r="A23" s="82" t="s">
        <v>18</v>
      </c>
      <c r="B23" s="83"/>
      <c r="C23" s="83"/>
      <c r="D23" s="83"/>
      <c r="E23" s="83"/>
      <c r="F23" s="83"/>
      <c r="G23" s="83"/>
      <c r="H23" s="83"/>
      <c r="I23" s="83"/>
      <c r="J23" s="84"/>
      <c r="K23" s="1"/>
    </row>
    <row r="24" spans="1:11" ht="15" customHeight="1" x14ac:dyDescent="0.25">
      <c r="A24" s="91" t="s">
        <v>19</v>
      </c>
      <c r="B24" s="92"/>
      <c r="C24" s="93" t="s">
        <v>20</v>
      </c>
      <c r="D24" s="94"/>
      <c r="E24" s="94"/>
      <c r="F24" s="94" t="s">
        <v>21</v>
      </c>
      <c r="G24" s="94"/>
      <c r="H24" s="92"/>
      <c r="I24" s="93" t="s">
        <v>22</v>
      </c>
      <c r="J24" s="95"/>
    </row>
    <row r="25" spans="1:11" x14ac:dyDescent="0.25">
      <c r="A25" s="96" cm="1">
        <f t="array" ref="A25">Tabla18951011[Financiera
(B)]</f>
        <v>150000000</v>
      </c>
      <c r="B25" s="97"/>
      <c r="C25" s="98"/>
      <c r="D25" s="99"/>
      <c r="E25" s="100"/>
      <c r="F25" s="98"/>
      <c r="G25" s="99"/>
      <c r="H25" s="100"/>
      <c r="I25" s="101">
        <f>IF(G25&gt;0,G25/C25,0)</f>
        <v>0</v>
      </c>
      <c r="J25" s="102"/>
    </row>
    <row r="26" spans="1:11" ht="15.75" x14ac:dyDescent="0.25">
      <c r="A26" s="82" t="s">
        <v>23</v>
      </c>
      <c r="B26" s="83"/>
      <c r="C26" s="83"/>
      <c r="D26" s="83"/>
      <c r="E26" s="83"/>
      <c r="F26" s="83"/>
      <c r="G26" s="83"/>
      <c r="H26" s="83"/>
      <c r="I26" s="83"/>
      <c r="J26" s="84"/>
      <c r="K26" s="1"/>
    </row>
    <row r="27" spans="1:11" x14ac:dyDescent="0.25">
      <c r="A27" s="5"/>
      <c r="B27"/>
      <c r="C27" s="103" t="s">
        <v>50</v>
      </c>
      <c r="D27" s="104"/>
      <c r="E27" s="103" t="s">
        <v>48</v>
      </c>
      <c r="F27" s="104"/>
      <c r="G27" s="103" t="s">
        <v>49</v>
      </c>
      <c r="H27" s="103"/>
      <c r="I27" s="103" t="s">
        <v>24</v>
      </c>
      <c r="J27" s="105"/>
    </row>
    <row r="28" spans="1:11" ht="38.25" x14ac:dyDescent="0.25">
      <c r="A28" s="10" t="s">
        <v>25</v>
      </c>
      <c r="B28" s="11" t="s">
        <v>26</v>
      </c>
      <c r="C28" s="11" t="s">
        <v>38</v>
      </c>
      <c r="D28" s="11" t="s">
        <v>39</v>
      </c>
      <c r="E28" s="11" t="s">
        <v>42</v>
      </c>
      <c r="F28" s="11" t="s">
        <v>43</v>
      </c>
      <c r="G28" s="11" t="s">
        <v>44</v>
      </c>
      <c r="H28" s="11" t="s">
        <v>45</v>
      </c>
      <c r="I28" s="11" t="s">
        <v>46</v>
      </c>
      <c r="J28" s="12" t="s">
        <v>47</v>
      </c>
    </row>
    <row r="29" spans="1:11" ht="60" x14ac:dyDescent="0.25">
      <c r="A29" s="32" t="s">
        <v>137</v>
      </c>
      <c r="B29" s="121" t="s">
        <v>150</v>
      </c>
      <c r="C29" s="13">
        <v>31178</v>
      </c>
      <c r="D29" s="40">
        <v>150000000</v>
      </c>
      <c r="E29" s="13">
        <v>1559</v>
      </c>
      <c r="F29" s="40">
        <v>34702365</v>
      </c>
      <c r="G29" s="14">
        <v>4378</v>
      </c>
      <c r="H29" s="58">
        <v>0</v>
      </c>
      <c r="I29" s="15">
        <f t="shared" ref="I29:J29" si="0">IF(G29&gt;0,G29/C29,0)</f>
        <v>0.14041952658926166</v>
      </c>
      <c r="J29" s="16">
        <f t="shared" si="0"/>
        <v>0</v>
      </c>
    </row>
    <row r="30" spans="1:11" ht="15.75" x14ac:dyDescent="0.25">
      <c r="A30" s="79" t="s">
        <v>27</v>
      </c>
      <c r="B30" s="80"/>
      <c r="C30" s="80"/>
      <c r="D30" s="80"/>
      <c r="E30" s="80"/>
      <c r="F30" s="80"/>
      <c r="G30" s="80"/>
      <c r="H30" s="80"/>
      <c r="I30" s="80"/>
      <c r="J30" s="81"/>
    </row>
    <row r="31" spans="1:11" ht="15.75" x14ac:dyDescent="0.25">
      <c r="A31" s="82" t="s">
        <v>28</v>
      </c>
      <c r="B31" s="83"/>
      <c r="C31" s="83"/>
      <c r="D31" s="83"/>
      <c r="E31" s="83"/>
      <c r="F31" s="83"/>
      <c r="G31" s="83"/>
      <c r="H31" s="83"/>
      <c r="I31" s="83"/>
      <c r="J31" s="84"/>
    </row>
    <row r="32" spans="1:11" ht="31.5" customHeight="1" x14ac:dyDescent="0.25">
      <c r="A32" s="19" t="s">
        <v>29</v>
      </c>
      <c r="B32" s="89" t="s">
        <v>137</v>
      </c>
      <c r="C32" s="89"/>
      <c r="D32" s="89"/>
      <c r="E32" s="89"/>
      <c r="F32" s="89"/>
      <c r="G32" s="89"/>
      <c r="H32" s="89"/>
      <c r="I32" s="89"/>
      <c r="J32" s="90"/>
      <c r="K32" s="1"/>
    </row>
    <row r="33" spans="1:10" ht="27.75" customHeight="1" x14ac:dyDescent="0.25">
      <c r="A33" s="19" t="s">
        <v>30</v>
      </c>
      <c r="B33" s="89" t="s">
        <v>137</v>
      </c>
      <c r="C33" s="89"/>
      <c r="D33" s="89"/>
      <c r="E33" s="89"/>
      <c r="F33" s="89"/>
      <c r="G33" s="89"/>
      <c r="H33" s="89"/>
      <c r="I33" s="89"/>
      <c r="J33" s="90"/>
    </row>
    <row r="34" spans="1:10" ht="61.5" customHeight="1" x14ac:dyDescent="0.25">
      <c r="A34" s="19" t="s">
        <v>31</v>
      </c>
      <c r="B34" s="85" t="s">
        <v>183</v>
      </c>
      <c r="C34" s="85"/>
      <c r="D34" s="85"/>
      <c r="E34" s="85"/>
      <c r="F34" s="85"/>
      <c r="G34" s="85"/>
      <c r="H34" s="85"/>
      <c r="I34" s="85"/>
      <c r="J34" s="86"/>
    </row>
    <row r="35" spans="1:10" ht="111" customHeight="1" x14ac:dyDescent="0.25">
      <c r="A35" s="19" t="s">
        <v>32</v>
      </c>
      <c r="B35" s="118" t="s">
        <v>231</v>
      </c>
      <c r="C35" s="118"/>
      <c r="D35" s="118"/>
      <c r="E35" s="118"/>
      <c r="F35" s="118"/>
      <c r="G35" s="118"/>
      <c r="H35" s="118"/>
      <c r="I35" s="118"/>
      <c r="J35" s="119"/>
    </row>
    <row r="36" spans="1:10" ht="15.75" x14ac:dyDescent="0.25">
      <c r="A36" s="79" t="s">
        <v>33</v>
      </c>
      <c r="B36" s="80"/>
      <c r="C36" s="80"/>
      <c r="D36" s="80"/>
      <c r="E36" s="80"/>
      <c r="F36" s="80"/>
      <c r="G36" s="80"/>
      <c r="H36" s="80"/>
      <c r="I36" s="80"/>
      <c r="J36" s="81"/>
    </row>
    <row r="37" spans="1:10" ht="15.75" x14ac:dyDescent="0.25">
      <c r="A37" s="107" t="s">
        <v>34</v>
      </c>
      <c r="B37" s="108"/>
      <c r="C37" s="108"/>
      <c r="D37" s="108"/>
      <c r="E37" s="108"/>
      <c r="F37" s="108"/>
      <c r="G37" s="108"/>
      <c r="H37" s="108"/>
      <c r="I37" s="108"/>
      <c r="J37" s="109"/>
    </row>
    <row r="38" spans="1:10" ht="19.5" customHeight="1" x14ac:dyDescent="0.25">
      <c r="A38" s="110" t="s">
        <v>40</v>
      </c>
      <c r="B38" s="111"/>
      <c r="C38" s="111"/>
      <c r="D38" s="111"/>
      <c r="E38" s="111"/>
      <c r="F38" s="111"/>
      <c r="G38" s="111"/>
      <c r="H38" s="111"/>
      <c r="I38" s="111"/>
      <c r="J38" s="112"/>
    </row>
    <row r="39" spans="1:10" ht="9.75" customHeight="1" x14ac:dyDescent="0.25">
      <c r="A39" s="25"/>
      <c r="B39" s="25"/>
      <c r="C39" s="25"/>
      <c r="D39" s="25"/>
      <c r="E39" s="25"/>
      <c r="F39" s="25"/>
      <c r="G39" s="25"/>
      <c r="H39" s="25"/>
      <c r="I39" s="25"/>
      <c r="J39" s="25"/>
    </row>
    <row r="40" spans="1:10" ht="22.5" customHeight="1" x14ac:dyDescent="0.25">
      <c r="A40" s="106" t="s">
        <v>41</v>
      </c>
      <c r="B40" s="106"/>
      <c r="C40" s="106"/>
      <c r="D40" s="106"/>
      <c r="E40" s="106"/>
      <c r="F40" s="106"/>
      <c r="G40" s="106"/>
      <c r="H40" s="106"/>
      <c r="I40" s="106"/>
      <c r="J40" s="106"/>
    </row>
  </sheetData>
  <mergeCells count="48">
    <mergeCell ref="A37:J37"/>
    <mergeCell ref="A38:J38"/>
    <mergeCell ref="A40:J40"/>
    <mergeCell ref="A31:J31"/>
    <mergeCell ref="B32:J32"/>
    <mergeCell ref="B33:J33"/>
    <mergeCell ref="B34:J34"/>
    <mergeCell ref="B35:J35"/>
    <mergeCell ref="A36:J36"/>
    <mergeCell ref="A26:J26"/>
    <mergeCell ref="C27:D27"/>
    <mergeCell ref="E27:F27"/>
    <mergeCell ref="G27:H27"/>
    <mergeCell ref="I27:J27"/>
    <mergeCell ref="A30:J30"/>
    <mergeCell ref="A23:J23"/>
    <mergeCell ref="A24:B24"/>
    <mergeCell ref="C24:E24"/>
    <mergeCell ref="F24:H24"/>
    <mergeCell ref="I24:J24"/>
    <mergeCell ref="A25:B25"/>
    <mergeCell ref="C25:E25"/>
    <mergeCell ref="F25:H25"/>
    <mergeCell ref="I25:J25"/>
    <mergeCell ref="A17:J17"/>
    <mergeCell ref="B18:J18"/>
    <mergeCell ref="B19:J19"/>
    <mergeCell ref="B20:J20"/>
    <mergeCell ref="B21:J21"/>
    <mergeCell ref="A22:J22"/>
    <mergeCell ref="B11:J11"/>
    <mergeCell ref="B12:J12"/>
    <mergeCell ref="A13:J13"/>
    <mergeCell ref="C14:J14"/>
    <mergeCell ref="C15:J15"/>
    <mergeCell ref="C16:J16"/>
    <mergeCell ref="A5:J5"/>
    <mergeCell ref="A6:J6"/>
    <mergeCell ref="A7:J7"/>
    <mergeCell ref="B8:J8"/>
    <mergeCell ref="B9:J9"/>
    <mergeCell ref="B10:J10"/>
    <mergeCell ref="B1:J1"/>
    <mergeCell ref="B2:C2"/>
    <mergeCell ref="D2:H2"/>
    <mergeCell ref="B3:C3"/>
    <mergeCell ref="D3:H3"/>
    <mergeCell ref="A4:J4"/>
  </mergeCells>
  <dataValidations count="16">
    <dataValidation allowBlank="1" showInputMessage="1" showErrorMessage="1" prompt="Presupuesto del programa" sqref="A25:C25 F25" xr:uid="{A211FF0D-3631-4750-AC16-36F69B755017}"/>
    <dataValidation allowBlank="1" sqref="A8" xr:uid="{BDDB689C-B259-426D-95DF-4F31B12F3681}"/>
    <dataValidation allowBlank="1" showInputMessage="1" prompt="Nombre del capítulo" sqref="B8:J10" xr:uid="{C7E5C1C3-433C-48B8-AF0B-67C5B4D03798}"/>
    <dataValidation allowBlank="1" showInputMessage="1" showErrorMessage="1" prompt="¿A quién va dirigido el programa?, ¿qué característica tiene esta población que requiere ser beneficiada?" sqref="B20:J20" xr:uid="{3EABAAD9-5C10-4010-8C57-474308485C7A}"/>
    <dataValidation allowBlank="1" showInputMessage="1" showErrorMessage="1" prompt="Nombre del producto" sqref="B32:J32" xr:uid="{8A4F2BEB-8031-480D-91AE-5B894961C279}"/>
    <dataValidation allowBlank="1" showInputMessage="1" showErrorMessage="1" prompt="¿En qué consiste el producto? su objetivo" sqref="B33:J33" xr:uid="{6A7CA9F3-32B4-45E0-B2BD-85C60E037E2B}"/>
    <dataValidation allowBlank="1" showInputMessage="1" showErrorMessage="1" prompt="1. Describir lo plasmado en el presupuesto_x000a_2. Describir lo alcanzado en términos financieros y de producción " sqref="B34:J34" xr:uid="{A88527DF-4F91-4E91-B538-861AA0FC2D35}"/>
    <dataValidation allowBlank="1" showInputMessage="1" showErrorMessage="1" prompt="De existir desvío, explicar razones." sqref="B35:J35" xr:uid="{B4A5A929-C8DE-4402-A818-B626F4F491AC}"/>
    <dataValidation allowBlank="1" showInputMessage="1" showErrorMessage="1" prompt="Oportunidades de mejora identificadas" sqref="A38:J39" xr:uid="{AC992253-0840-4AAB-A4CB-2768F469F2C9}"/>
    <dataValidation allowBlank="1" showInputMessage="1" showErrorMessage="1" prompt="¿En qué consiste el programa?" sqref="B19:J19" xr:uid="{6AFF756C-9D97-4D4E-9877-061AFFE20B79}"/>
    <dataValidation allowBlank="1" showInputMessage="1" showErrorMessage="1" prompt="Meta anual del indicador" sqref="E28 C28:C29" xr:uid="{98ED1862-0FAD-49D6-8848-79C0EEDB1ED6}"/>
    <dataValidation allowBlank="1" showInputMessage="1" showErrorMessage="1" prompt="Monto presupuestado para el producto" sqref="F28 E29:F29 D28:D29" xr:uid="{29BD07B6-772A-4555-BEA4-A76FDD643E28}"/>
    <dataValidation allowBlank="1" showInputMessage="1" showErrorMessage="1" prompt="Nombre de cada producto" sqref="A28:A29" xr:uid="{07401E1E-883B-4CCF-B40F-D36A399438CE}"/>
    <dataValidation allowBlank="1" showInputMessage="1" showErrorMessage="1" prompt="Nombre del indicador" sqref="B28:B29" xr:uid="{298D57EC-5056-4FBF-8218-F83F6CDCA602}"/>
    <dataValidation allowBlank="1" showInputMessage="1" showErrorMessage="1" prompt="Meta alcanzada en el trimestre" sqref="G28:G29" xr:uid="{1E480E14-77EA-43EF-A19D-301D3DCE48D2}"/>
    <dataValidation allowBlank="1" showInputMessage="1" showErrorMessage="1" prompt="Monto ejecutado en el trimestre" sqref="H28:H29" xr:uid="{5AEF6C81-AE4E-4F1C-B46F-BFEFACA0F4FA}"/>
  </dataValidations>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Programa 11</vt:lpstr>
      <vt:lpstr>Programa 12</vt:lpstr>
      <vt:lpstr>Programa 13</vt:lpstr>
      <vt:lpstr>Programa 16</vt:lpstr>
      <vt:lpstr>Programa 41</vt:lpstr>
      <vt:lpstr>Programa 42</vt:lpstr>
      <vt:lpstr>Programa 43</vt:lpstr>
      <vt:lpstr>Programa 44</vt:lpstr>
      <vt:lpstr>Programa 45</vt:lpstr>
      <vt:lpstr>Programa 46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Patricia Elisa Caba Paulino</cp:lastModifiedBy>
  <dcterms:created xsi:type="dcterms:W3CDTF">2021-03-22T15:50:10Z</dcterms:created>
  <dcterms:modified xsi:type="dcterms:W3CDTF">2026-04-21T02:12:19Z</dcterms:modified>
</cp:coreProperties>
</file>