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13_ncr:1_{DB7F5A29-6FA8-4B1C-8274-3E4F37AC3399}" xr6:coauthVersionLast="47" xr6:coauthVersionMax="47" xr10:uidLastSave="{00000000-0000-0000-0000-000000000000}"/>
  <bookViews>
    <workbookView xWindow="-120" yWindow="-120" windowWidth="29040" windowHeight="15720" xr2:uid="{D9143D6A-AA68-4C00-8998-AF85D7256C26}"/>
  </bookViews>
  <sheets>
    <sheet name="Flujo Efectivo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60" i="1" s="1"/>
  <c r="H58" i="1"/>
  <c r="H60" i="1" s="1"/>
  <c r="K56" i="1"/>
  <c r="H56" i="1"/>
  <c r="F56" i="1"/>
  <c r="K42" i="1"/>
  <c r="H42" i="1"/>
  <c r="F42" i="1"/>
  <c r="F35" i="1"/>
  <c r="K26" i="1"/>
  <c r="H26" i="1"/>
  <c r="F25" i="1"/>
  <c r="F22" i="1"/>
  <c r="F20" i="1"/>
  <c r="F19" i="1"/>
  <c r="F26" i="1" s="1"/>
  <c r="F58" i="1" s="1"/>
  <c r="F60" i="1" s="1"/>
  <c r="F18" i="1"/>
  <c r="F13" i="1"/>
  <c r="H8" i="1"/>
  <c r="F63" i="1" l="1"/>
  <c r="F62" i="1"/>
</calcChain>
</file>

<file path=xl/sharedStrings.xml><?xml version="1.0" encoding="utf-8"?>
<sst xmlns="http://schemas.openxmlformats.org/spreadsheetml/2006/main" count="67" uniqueCount="64">
  <si>
    <t>Dirección Central del Servicio Nacional de Salud</t>
  </si>
  <si>
    <t>Estado de Flujo de Efectivo</t>
  </si>
  <si>
    <t>Del ejercicio terminado al 31 de diciembre  del 2025-2024</t>
  </si>
  <si>
    <t>(Valores en RD$)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</si>
  <si>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</si>
  <si>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</si>
  <si>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</si>
  <si>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</si>
  <si>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</si>
  <si>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</si>
  <si>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</si>
  <si>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</si>
  <si>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</si>
  <si>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 xml:space="preserve">Otros cobros 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</si>
  <si>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</si>
  <si>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</si>
  <si>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</si>
  <si>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</si>
  <si>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</si>
  <si>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</si>
  <si>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</si>
  <si>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</si>
  <si>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</si>
  <si>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</si>
  <si>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</si>
  <si>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</si>
  <si>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</si>
  <si>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</si>
  <si>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</si>
  <si>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</si>
  <si>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</si>
  <si>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</si>
  <si>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</si>
  <si>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</si>
  <si>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</si>
  <si>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</si>
  <si>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</si>
  <si>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</si>
  <si>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</si>
  <si>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</si>
  <si>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</si>
  <si>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Otros Cobros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</si>
  <si>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</si>
  <si>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</si>
  <si>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</si>
  <si>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</si>
  <si>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</si>
  <si>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</si>
  <si>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</si>
  <si>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</si>
  <si>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</si>
  <si>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      __________________________</t>
  </si>
  <si>
    <t>__________________________</t>
  </si>
  <si>
    <t xml:space="preserve">                 Licda. Altagracia Peña</t>
  </si>
  <si>
    <t xml:space="preserve">                  Licda. Virginia Sánchez </t>
  </si>
  <si>
    <t xml:space="preserve">               Encargada de Contabilidad</t>
  </si>
  <si>
    <t xml:space="preserve">                 Directora financiera </t>
  </si>
  <si>
    <t xml:space="preserve">                                                               _____________________________</t>
  </si>
  <si>
    <t xml:space="preserve">            Dr. Julio César Landrón</t>
  </si>
  <si>
    <t xml:space="preserve">           Director Ejecutivo</t>
  </si>
  <si>
    <t xml:space="preserve">        Servicio Nacional de Salud</t>
  </si>
  <si>
    <t xml:space="preserve">     (SNS)</t>
  </si>
  <si>
    <t xml:space="preserve">        Firmas a los Estados Financieros</t>
  </si>
  <si>
    <t xml:space="preserve">        Del ejercicio terminado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</si>
</sst>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1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5" fillId="2" borderId="0" xfId="0" applyNumberFormat="1" applyFont="1" applyFill="1" applyAlignment="1">
      <alignment vertical="center"/>
    </xf>
    <xf numFmtId="39" fontId="5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41" fontId="5" fillId="2" borderId="0" xfId="0" applyNumberFormat="1" applyFont="1" applyFill="1"/>
    <xf numFmtId="41" fontId="5" fillId="2" borderId="0" xfId="0" applyNumberFormat="1" applyFont="1" applyFill="1" applyAlignment="1">
      <alignment horizontal="left" vertical="center" indent="5"/>
    </xf>
    <xf numFmtId="41" fontId="5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164" fontId="5" fillId="2" borderId="0" xfId="1" applyNumberFormat="1" applyFont="1" applyFill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 vertical="center" indent="5"/>
    </xf>
    <xf numFmtId="37" fontId="5" fillId="2" borderId="0" xfId="0" applyNumberFormat="1" applyFont="1" applyFill="1"/>
    <xf numFmtId="164" fontId="5" fillId="2" borderId="0" xfId="1" applyNumberFormat="1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164" fontId="5" fillId="0" borderId="0" xfId="0" applyNumberFormat="1" applyFont="1"/>
    <xf numFmtId="37" fontId="5" fillId="2" borderId="0" xfId="0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7" fontId="8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right"/>
    </xf>
    <xf numFmtId="37" fontId="3" fillId="0" borderId="0" xfId="0" applyNumberFormat="1" applyFont="1"/>
    <xf numFmtId="164" fontId="6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37" fontId="8" fillId="2" borderId="0" xfId="0" applyNumberFormat="1" applyFont="1" applyFill="1" applyAlignment="1">
      <alignment horizontal="left" vertical="center" indent="5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justify" vertical="top"/>
    </xf>
    <xf numFmtId="164" fontId="5" fillId="2" borderId="0" xfId="0" applyNumberFormat="1" applyFont="1" applyFill="1" applyAlignment="1">
      <alignment horizontal="right" vertical="top"/>
    </xf>
    <xf numFmtId="43" fontId="3" fillId="0" borderId="0" xfId="1" applyFont="1"/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 indent="5"/>
    </xf>
    <xf numFmtId="164" fontId="5" fillId="2" borderId="1" xfId="0" applyNumberFormat="1" applyFont="1" applyFill="1" applyBorder="1" applyAlignment="1">
      <alignment horizontal="right"/>
    </xf>
    <xf numFmtId="43" fontId="3" fillId="0" borderId="0" xfId="0" applyNumberFormat="1" applyFont="1"/>
    <xf numFmtId="37" fontId="5" fillId="0" borderId="0" xfId="0" applyNumberFormat="1" applyFont="1"/>
    <xf numFmtId="0" fontId="5" fillId="2" borderId="0" xfId="0" applyFont="1" applyFill="1" applyAlignment="1">
      <alignment horizontal="left" vertical="center"/>
    </xf>
    <xf numFmtId="37" fontId="5" fillId="0" borderId="0" xfId="0" applyNumberFormat="1" applyFont="1" applyAlignment="1">
      <alignment vertic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3" fontId="5" fillId="0" borderId="0" xfId="0" applyNumberFormat="1" applyFont="1"/>
    <xf numFmtId="37" fontId="10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41" fontId="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1" fontId="11" fillId="2" borderId="0" xfId="0" applyNumberFormat="1" applyFont="1" applyFill="1" applyAlignment="1">
      <alignment vertical="center"/>
    </xf>
    <xf numFmtId="37" fontId="11" fillId="2" borderId="0" xfId="0" applyNumberFormat="1" applyFont="1" applyFill="1" applyAlignment="1">
      <alignment horizontal="center" vertical="center"/>
    </xf>
    <xf numFmtId="37" fontId="11" fillId="2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12" fillId="0" borderId="0" xfId="2" applyFont="1" applyAlignment="1">
      <alignment horizontal="center"/>
    </xf>
    <xf numFmtId="41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horizontal="center" vertical="center"/>
    </xf>
    <xf numFmtId="37" fontId="11" fillId="0" borderId="0" xfId="0" applyNumberFormat="1" applyFont="1" applyAlignment="1">
      <alignment vertical="center"/>
    </xf>
    <xf numFmtId="43" fontId="11" fillId="0" borderId="0" xfId="1" applyFont="1" applyAlignment="1">
      <alignment vertical="center"/>
    </xf>
    <xf numFmtId="0" fontId="11" fillId="0" borderId="0" xfId="2" applyFont="1" applyAlignment="1">
      <alignment horizontal="center"/>
    </xf>
    <xf numFmtId="43" fontId="5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43" fontId="5" fillId="0" borderId="0" xfId="1" applyFont="1" applyAlignment="1">
      <alignment horizontal="center" vertical="center"/>
    </xf>
  </cellXfs>
  <cellStyles count="3">
    <cellStyle name="Millares" xfId="1" builtinId="3"/>
    <cellStyle name="Normal" xfId="0" builtinId="0"/>
    <cellStyle name="Normal 5 2 3" xfId="2" xr:uid="{CE79ECE4-A684-431E-AA28-74A65D0FF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%20final%20final-ALTAG.trabajado%2023.1.2026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%20final%20final-ALTAG.trabajado%2023.1.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1-ALTAGRACIA%20PE&#209;A/5-%20A&#209;O%202025/13-ESTADOS%20FINANCIEROS%20SNS%20A&#209;O%202025-EXCEL/4-EF-MAYO%202025/4-%20Estados%20Financiero%20Acumulado%20Mayo%20%202025%20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E11">
            <v>2017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</sheetNames>
    <sheetDataSet>
      <sheetData sheetId="0"/>
      <sheetData sheetId="1"/>
      <sheetData sheetId="2"/>
      <sheetData sheetId="3"/>
      <sheetData sheetId="4"/>
      <sheetData sheetId="5">
        <row r="11">
          <cell r="F11">
            <v>1058247231.2500001</v>
          </cell>
        </row>
      </sheetData>
      <sheetData sheetId="6"/>
      <sheetData sheetId="7"/>
      <sheetData sheetId="8"/>
      <sheetData sheetId="9"/>
      <sheetData sheetId="10"/>
      <sheetData sheetId="11">
        <row r="152">
          <cell r="N152">
            <v>-1777251067.3800001</v>
          </cell>
        </row>
        <row r="157">
          <cell r="M157">
            <v>73002509990.169998</v>
          </cell>
        </row>
        <row r="158">
          <cell r="M158">
            <v>2344556188.6800003</v>
          </cell>
        </row>
        <row r="159">
          <cell r="M159">
            <v>-53942948186.880013</v>
          </cell>
        </row>
        <row r="160">
          <cell r="M160">
            <v>-6947970647.4700012</v>
          </cell>
        </row>
        <row r="161">
          <cell r="M161">
            <v>-6357540226.750001</v>
          </cell>
        </row>
        <row r="162">
          <cell r="M162">
            <v>-5366935692.3100052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za de comprobacion"/>
      <sheetName val="Nota 1 a 6"/>
      <sheetName val="ESF"/>
      <sheetName val="ERF"/>
      <sheetName val="Notas  del 7 en adelante"/>
      <sheetName val="ECIPR "/>
      <sheetName val="ECAMP "/>
      <sheetName val="UAI"/>
      <sheetName val="Hoja1"/>
      <sheetName val="Flujo Efectivo"/>
      <sheetName val="hoja de trabajo flujo efe (2)"/>
      <sheetName val="P.P.E"/>
    </sheetNames>
    <sheetDataSet>
      <sheetData sheetId="0">
        <row r="40">
          <cell r="C40" t="str">
            <v>Bonos Globales externos - SNS Cta. 6025005001</v>
          </cell>
        </row>
      </sheetData>
      <sheetData sheetId="1"/>
      <sheetData sheetId="2">
        <row r="10">
          <cell r="F10">
            <v>6638149578.7600002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0218-0BFD-4E3E-9A57-589097FA6E5A}">
  <dimension ref="A1:T101"/>
  <sheetViews>
    <sheetView showGridLines="0" tabSelected="1" topLeftCell="B27" zoomScaleNormal="100" workbookViewId="0">
      <selection activeCell="C73" sqref="C73:L73"/>
    </sheetView>
  </sheetViews>
  <sheetFormatPr baseColWidth="10" defaultColWidth="11.42578125" defaultRowHeight="15.75" x14ac:dyDescent="0.25"/>
  <cols>
    <col min="1" max="1" width="2.42578125" style="4" hidden="1" customWidth="1"/>
    <col min="2" max="2" width="1.42578125" style="7" customWidth="1"/>
    <col min="3" max="3" width="3.85546875" style="7" customWidth="1"/>
    <col min="4" max="4" width="4.28515625" style="7" customWidth="1"/>
    <col min="5" max="5" width="63.7109375" style="7" customWidth="1"/>
    <col min="6" max="6" width="17.5703125" style="7" customWidth="1"/>
    <col min="7" max="7" width="1.7109375" style="7" customWidth="1"/>
    <col min="8" max="8" width="17.140625" style="7" hidden="1" customWidth="1"/>
    <col min="9" max="9" width="1.7109375" style="7" hidden="1" customWidth="1"/>
    <col min="10" max="10" width="1.7109375" style="7" customWidth="1"/>
    <col min="11" max="11" width="17.5703125" style="48" bestFit="1" customWidth="1"/>
    <col min="12" max="12" width="2.7109375" style="7" customWidth="1"/>
    <col min="13" max="13" width="20.42578125" style="7" bestFit="1" customWidth="1"/>
    <col min="14" max="14" width="18.5703125" style="4" bestFit="1" customWidth="1"/>
    <col min="15" max="17" width="11.42578125" style="4"/>
    <col min="18" max="18" width="12.7109375" style="4" bestFit="1" customWidth="1"/>
    <col min="19" max="16384" width="11.42578125" style="4"/>
  </cols>
  <sheetData>
    <row r="1" spans="1:14" ht="18.7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1"/>
      <c r="B2" s="5"/>
      <c r="C2" s="5"/>
      <c r="D2" s="6" t="s">
        <v>1</v>
      </c>
      <c r="E2" s="6"/>
      <c r="F2" s="6"/>
      <c r="G2" s="6"/>
      <c r="H2" s="6"/>
      <c r="I2" s="6"/>
      <c r="J2" s="6"/>
      <c r="K2" s="6"/>
      <c r="L2" s="6"/>
    </row>
    <row r="3" spans="1:14" x14ac:dyDescent="0.25">
      <c r="A3" s="1"/>
      <c r="B3" s="5"/>
      <c r="C3" s="5"/>
      <c r="D3" s="6" t="s">
        <v>2</v>
      </c>
      <c r="E3" s="6"/>
      <c r="F3" s="6"/>
      <c r="G3" s="6"/>
      <c r="H3" s="6"/>
      <c r="I3" s="6"/>
      <c r="J3" s="6"/>
      <c r="K3" s="6"/>
      <c r="L3" s="6"/>
    </row>
    <row r="4" spans="1:14" x14ac:dyDescent="0.25">
      <c r="A4" s="1"/>
      <c r="B4" s="5"/>
      <c r="C4" s="5"/>
      <c r="D4" s="6" t="s">
        <v>3</v>
      </c>
      <c r="E4" s="6"/>
      <c r="F4" s="6"/>
      <c r="G4" s="6"/>
      <c r="H4" s="6"/>
      <c r="I4" s="6"/>
      <c r="J4" s="6"/>
      <c r="K4" s="6"/>
      <c r="L4" s="6"/>
    </row>
    <row r="5" spans="1:14" x14ac:dyDescent="0.25">
      <c r="A5" s="1"/>
      <c r="B5" s="5"/>
      <c r="C5" s="5"/>
      <c r="D5" s="8"/>
      <c r="E5" s="8"/>
      <c r="F5" s="8"/>
      <c r="G5" s="8"/>
      <c r="H5" s="8"/>
      <c r="I5" s="8"/>
      <c r="J5" s="8"/>
      <c r="K5" s="8"/>
      <c r="L5" s="8"/>
    </row>
    <row r="6" spans="1:14" x14ac:dyDescent="0.25">
      <c r="A6" s="1"/>
      <c r="B6" s="5"/>
      <c r="C6" s="5"/>
      <c r="D6" s="8"/>
      <c r="E6" s="8"/>
      <c r="F6" s="8"/>
      <c r="G6" s="8"/>
      <c r="H6" s="8"/>
      <c r="I6" s="8"/>
      <c r="J6" s="8"/>
      <c r="K6" s="8"/>
      <c r="L6" s="8"/>
    </row>
    <row r="7" spans="1:14" x14ac:dyDescent="0.25">
      <c r="A7" s="1"/>
      <c r="B7" s="5"/>
      <c r="C7" s="5"/>
      <c r="D7" s="5"/>
      <c r="E7" s="9"/>
      <c r="F7" s="9"/>
      <c r="G7" s="9"/>
      <c r="H7" s="10"/>
      <c r="I7" s="5"/>
      <c r="J7" s="5"/>
      <c r="K7" s="11"/>
      <c r="L7" s="5"/>
    </row>
    <row r="8" spans="1:14" x14ac:dyDescent="0.25">
      <c r="A8" s="1"/>
      <c r="B8" s="5"/>
      <c r="C8" s="5"/>
      <c r="D8" s="5"/>
      <c r="E8" s="5"/>
      <c r="F8" s="12">
        <v>2025</v>
      </c>
      <c r="G8" s="13"/>
      <c r="H8" s="14">
        <f>+[1]BC!E11</f>
        <v>2017</v>
      </c>
      <c r="I8" s="15"/>
      <c r="J8" s="15"/>
      <c r="K8" s="12">
        <v>2024</v>
      </c>
      <c r="L8" s="5"/>
    </row>
    <row r="9" spans="1:14" x14ac:dyDescent="0.25">
      <c r="A9" s="1"/>
      <c r="B9" s="5"/>
      <c r="C9" s="5"/>
      <c r="D9" s="9" t="s">
        <v>4</v>
      </c>
      <c r="E9" s="16"/>
      <c r="F9" s="16"/>
      <c r="G9" s="16"/>
      <c r="H9" s="17"/>
      <c r="I9" s="18"/>
      <c r="J9" s="18"/>
      <c r="K9" s="19"/>
      <c r="L9" s="5"/>
    </row>
    <row r="10" spans="1:14" s="27" customFormat="1" hidden="1" x14ac:dyDescent="0.25">
      <c r="A10" s="20"/>
      <c r="B10" s="21"/>
      <c r="C10" s="21"/>
      <c r="D10" s="21"/>
      <c r="E10" s="22" t="s">
        <v>5</v>
      </c>
      <c r="F10" s="22"/>
      <c r="G10" s="5"/>
      <c r="H10" s="23">
        <v>0</v>
      </c>
      <c r="I10" s="24"/>
      <c r="J10" s="24"/>
      <c r="K10" s="25">
        <v>0</v>
      </c>
      <c r="L10" s="21"/>
      <c r="M10" s="26"/>
    </row>
    <row r="11" spans="1:14" s="27" customFormat="1" hidden="1" x14ac:dyDescent="0.25">
      <c r="A11" s="20"/>
      <c r="B11" s="21"/>
      <c r="C11" s="21"/>
      <c r="D11" s="21"/>
      <c r="E11" s="22" t="s">
        <v>6</v>
      </c>
      <c r="F11" s="22"/>
      <c r="G11" s="5"/>
      <c r="H11" s="23">
        <v>0</v>
      </c>
      <c r="I11" s="24"/>
      <c r="J11" s="24"/>
      <c r="K11" s="25">
        <v>0</v>
      </c>
      <c r="L11" s="21"/>
      <c r="M11" s="26"/>
    </row>
    <row r="12" spans="1:14" s="27" customFormat="1" hidden="1" x14ac:dyDescent="0.25">
      <c r="A12" s="20"/>
      <c r="B12" s="21"/>
      <c r="C12" s="21"/>
      <c r="D12" s="21"/>
      <c r="E12" s="22" t="s">
        <v>7</v>
      </c>
      <c r="F12" s="22"/>
      <c r="G12" s="5"/>
      <c r="H12" s="23">
        <v>0</v>
      </c>
      <c r="I12" s="24"/>
      <c r="J12" s="24"/>
      <c r="K12" s="25">
        <v>0</v>
      </c>
      <c r="L12" s="21"/>
      <c r="M12" s="26"/>
    </row>
    <row r="13" spans="1:14" x14ac:dyDescent="0.25">
      <c r="A13" s="1"/>
      <c r="B13" s="5"/>
      <c r="C13" s="5"/>
      <c r="D13" s="5"/>
      <c r="E13" s="22" t="s">
        <v>8</v>
      </c>
      <c r="F13" s="28">
        <f>+'[2]hoja de trabajo flujo efe '!M157</f>
        <v>73002509990.169998</v>
      </c>
      <c r="G13" s="29"/>
      <c r="H13" s="29"/>
      <c r="I13" s="29"/>
      <c r="J13" s="29"/>
      <c r="K13" s="29">
        <v>64200286903.169998</v>
      </c>
      <c r="L13" s="30"/>
    </row>
    <row r="14" spans="1:14" s="27" customFormat="1" hidden="1" x14ac:dyDescent="0.25">
      <c r="A14" s="20"/>
      <c r="B14" s="21"/>
      <c r="C14" s="21"/>
      <c r="D14" s="21"/>
      <c r="E14" s="22" t="s">
        <v>9</v>
      </c>
      <c r="F14" s="28"/>
      <c r="G14" s="29"/>
      <c r="H14" s="31">
        <v>0</v>
      </c>
      <c r="I14" s="32"/>
      <c r="J14" s="32"/>
      <c r="K14" s="31"/>
      <c r="L14" s="33"/>
      <c r="M14" s="26"/>
    </row>
    <row r="15" spans="1:14" s="27" customFormat="1" hidden="1" x14ac:dyDescent="0.25">
      <c r="A15" s="20"/>
      <c r="B15" s="21"/>
      <c r="C15" s="21"/>
      <c r="D15" s="21"/>
      <c r="E15" s="22" t="s">
        <v>10</v>
      </c>
      <c r="F15" s="28"/>
      <c r="G15" s="29"/>
      <c r="H15" s="31">
        <v>0</v>
      </c>
      <c r="I15" s="32"/>
      <c r="J15" s="32"/>
      <c r="K15" s="31"/>
      <c r="L15" s="33"/>
      <c r="M15" s="26"/>
    </row>
    <row r="16" spans="1:14" s="27" customFormat="1" hidden="1" x14ac:dyDescent="0.25">
      <c r="A16" s="20"/>
      <c r="B16" s="21"/>
      <c r="C16" s="21"/>
      <c r="D16" s="21"/>
      <c r="E16" s="22" t="s">
        <v>11</v>
      </c>
      <c r="F16" s="28"/>
      <c r="G16" s="29"/>
      <c r="H16" s="31">
        <v>0</v>
      </c>
      <c r="I16" s="32"/>
      <c r="J16" s="32"/>
      <c r="K16" s="31"/>
      <c r="L16" s="33"/>
      <c r="M16" s="26"/>
    </row>
    <row r="17" spans="1:14" s="27" customFormat="1" hidden="1" x14ac:dyDescent="0.25">
      <c r="A17" s="20"/>
      <c r="B17" s="21"/>
      <c r="C17" s="21"/>
      <c r="D17" s="21"/>
      <c r="E17" s="22" t="s">
        <v>12</v>
      </c>
      <c r="F17" s="28"/>
      <c r="G17" s="29"/>
      <c r="H17" s="31">
        <v>0</v>
      </c>
      <c r="I17" s="32"/>
      <c r="J17" s="32"/>
      <c r="K17" s="31"/>
      <c r="L17" s="33"/>
      <c r="M17" s="26"/>
    </row>
    <row r="18" spans="1:14" s="27" customFormat="1" ht="17.25" customHeight="1" x14ac:dyDescent="0.25">
      <c r="A18" s="20"/>
      <c r="B18" s="21"/>
      <c r="C18" s="21"/>
      <c r="D18" s="21"/>
      <c r="E18" s="22" t="s">
        <v>13</v>
      </c>
      <c r="F18" s="28">
        <f>+'[2]hoja de trabajo flujo efe '!M158</f>
        <v>2344556188.6800003</v>
      </c>
      <c r="G18" s="29"/>
      <c r="H18" s="31">
        <v>0</v>
      </c>
      <c r="I18" s="32"/>
      <c r="J18" s="32"/>
      <c r="K18" s="29">
        <v>75160614.489999995</v>
      </c>
      <c r="L18" s="33"/>
      <c r="M18" s="26"/>
    </row>
    <row r="19" spans="1:14" x14ac:dyDescent="0.25">
      <c r="A19" s="1"/>
      <c r="B19" s="5"/>
      <c r="C19" s="5"/>
      <c r="D19" s="5"/>
      <c r="E19" s="22" t="s">
        <v>14</v>
      </c>
      <c r="F19" s="34">
        <f>+'[2]hoja de trabajo flujo efe '!M159</f>
        <v>-53942948186.880013</v>
      </c>
      <c r="G19" s="29"/>
      <c r="H19" s="29"/>
      <c r="I19" s="29"/>
      <c r="J19" s="29"/>
      <c r="K19" s="29">
        <v>-45164283644.779999</v>
      </c>
      <c r="L19" s="30"/>
      <c r="M19" s="35"/>
    </row>
    <row r="20" spans="1:14" s="27" customFormat="1" x14ac:dyDescent="0.25">
      <c r="A20" s="20"/>
      <c r="B20" s="21"/>
      <c r="C20" s="21"/>
      <c r="D20" s="21"/>
      <c r="E20" s="22" t="s">
        <v>15</v>
      </c>
      <c r="F20" s="28">
        <f>+'[2]hoja de trabajo flujo efe '!M160</f>
        <v>-6947970647.4700012</v>
      </c>
      <c r="G20" s="29"/>
      <c r="H20" s="31"/>
      <c r="I20" s="32"/>
      <c r="J20" s="32"/>
      <c r="K20" s="31">
        <v>-5784079228.6300001</v>
      </c>
      <c r="L20" s="33"/>
      <c r="M20" s="36"/>
    </row>
    <row r="21" spans="1:14" s="27" customFormat="1" hidden="1" x14ac:dyDescent="0.25">
      <c r="A21" s="20"/>
      <c r="B21" s="21"/>
      <c r="C21" s="21"/>
      <c r="D21" s="21"/>
      <c r="E21" s="22" t="s">
        <v>16</v>
      </c>
      <c r="F21" s="28"/>
      <c r="G21" s="29"/>
      <c r="H21" s="31">
        <v>0</v>
      </c>
      <c r="I21" s="32"/>
      <c r="J21" s="32"/>
      <c r="K21" s="31">
        <v>0</v>
      </c>
      <c r="L21" s="33"/>
      <c r="M21" s="26"/>
    </row>
    <row r="22" spans="1:14" x14ac:dyDescent="0.25">
      <c r="A22" s="1"/>
      <c r="B22" s="5"/>
      <c r="C22" s="5"/>
      <c r="D22" s="5"/>
      <c r="E22" s="22" t="s">
        <v>17</v>
      </c>
      <c r="F22" s="34">
        <f>+'[2]hoja de trabajo flujo efe '!M161</f>
        <v>-6357540226.750001</v>
      </c>
      <c r="G22" s="29"/>
      <c r="H22" s="29"/>
      <c r="I22" s="29"/>
      <c r="J22" s="29"/>
      <c r="K22" s="29">
        <v>-9525646462.7600002</v>
      </c>
      <c r="L22" s="30"/>
      <c r="M22" s="35"/>
    </row>
    <row r="23" spans="1:14" s="27" customFormat="1" hidden="1" x14ac:dyDescent="0.25">
      <c r="A23" s="20"/>
      <c r="B23" s="21"/>
      <c r="C23" s="21"/>
      <c r="D23" s="21"/>
      <c r="E23" s="22" t="s">
        <v>18</v>
      </c>
      <c r="F23" s="28"/>
      <c r="G23" s="29"/>
      <c r="H23" s="31">
        <v>0</v>
      </c>
      <c r="I23" s="32"/>
      <c r="J23" s="32"/>
      <c r="K23" s="31"/>
      <c r="L23" s="33"/>
      <c r="M23" s="37"/>
    </row>
    <row r="24" spans="1:14" s="27" customFormat="1" hidden="1" x14ac:dyDescent="0.25">
      <c r="A24" s="20"/>
      <c r="B24" s="21"/>
      <c r="C24" s="21"/>
      <c r="D24" s="21"/>
      <c r="E24" s="22" t="s">
        <v>19</v>
      </c>
      <c r="F24" s="28"/>
      <c r="G24" s="29"/>
      <c r="H24" s="31">
        <v>0</v>
      </c>
      <c r="I24" s="32"/>
      <c r="J24" s="32"/>
      <c r="K24" s="31"/>
      <c r="L24" s="33"/>
      <c r="M24" s="26"/>
    </row>
    <row r="25" spans="1:14" x14ac:dyDescent="0.25">
      <c r="A25" s="1"/>
      <c r="B25" s="5"/>
      <c r="C25" s="5"/>
      <c r="D25" s="5"/>
      <c r="E25" s="22" t="s">
        <v>20</v>
      </c>
      <c r="F25" s="38">
        <f>+'[2]hoja de trabajo flujo efe '!M162</f>
        <v>-5366935692.3100052</v>
      </c>
      <c r="G25" s="29"/>
      <c r="H25" s="39"/>
      <c r="I25" s="29"/>
      <c r="J25" s="29"/>
      <c r="K25" s="39">
        <v>-3005297029.1186996</v>
      </c>
      <c r="L25" s="40"/>
    </row>
    <row r="26" spans="1:14" s="27" customFormat="1" x14ac:dyDescent="0.25">
      <c r="A26" s="20"/>
      <c r="B26" s="21"/>
      <c r="C26" s="21"/>
      <c r="D26" s="41" t="s">
        <v>21</v>
      </c>
      <c r="E26" s="21"/>
      <c r="F26" s="42">
        <f>SUM(F11:F25)</f>
        <v>2731671425.4399862</v>
      </c>
      <c r="G26" s="31"/>
      <c r="H26" s="42">
        <f>SUM(H10:H25)</f>
        <v>0</v>
      </c>
      <c r="I26" s="31"/>
      <c r="J26" s="31"/>
      <c r="K26" s="42">
        <f>SUM(K13:K25)</f>
        <v>796141152.37129641</v>
      </c>
      <c r="L26" s="33"/>
      <c r="M26" s="26"/>
      <c r="N26" s="43"/>
    </row>
    <row r="27" spans="1:14" x14ac:dyDescent="0.25">
      <c r="A27" s="1"/>
      <c r="B27" s="5"/>
      <c r="C27" s="5"/>
      <c r="D27" s="5"/>
      <c r="E27" s="5" t="s">
        <v>22</v>
      </c>
      <c r="F27" s="29"/>
      <c r="G27" s="29"/>
      <c r="H27" s="29"/>
      <c r="I27" s="29"/>
      <c r="J27" s="29"/>
      <c r="K27" s="29"/>
      <c r="L27" s="30"/>
    </row>
    <row r="28" spans="1:14" x14ac:dyDescent="0.25">
      <c r="A28" s="1"/>
      <c r="B28" s="5"/>
      <c r="C28" s="5"/>
      <c r="D28" s="9" t="s">
        <v>23</v>
      </c>
      <c r="E28" s="16"/>
      <c r="F28" s="29"/>
      <c r="G28" s="29"/>
      <c r="H28" s="44"/>
      <c r="I28" s="29"/>
      <c r="J28" s="29"/>
      <c r="K28" s="29"/>
      <c r="L28" s="30"/>
    </row>
    <row r="29" spans="1:14" s="27" customFormat="1" hidden="1" x14ac:dyDescent="0.25">
      <c r="A29" s="20"/>
      <c r="B29" s="21"/>
      <c r="C29" s="21"/>
      <c r="D29" s="21"/>
      <c r="E29" s="22" t="s">
        <v>24</v>
      </c>
      <c r="F29" s="45"/>
      <c r="G29" s="29"/>
      <c r="H29" s="31">
        <v>0</v>
      </c>
      <c r="I29" s="32"/>
      <c r="J29" s="32"/>
      <c r="K29" s="31">
        <v>0</v>
      </c>
      <c r="L29" s="33"/>
      <c r="M29" s="26"/>
    </row>
    <row r="30" spans="1:14" s="27" customFormat="1" hidden="1" x14ac:dyDescent="0.25">
      <c r="A30" s="20"/>
      <c r="B30" s="21"/>
      <c r="C30" s="21"/>
      <c r="D30" s="21"/>
      <c r="E30" s="22" t="s">
        <v>25</v>
      </c>
      <c r="F30" s="45"/>
      <c r="G30" s="29"/>
      <c r="H30" s="31">
        <v>0</v>
      </c>
      <c r="I30" s="32"/>
      <c r="J30" s="32"/>
      <c r="K30" s="31"/>
      <c r="L30" s="33"/>
      <c r="M30" s="26"/>
    </row>
    <row r="31" spans="1:14" s="27" customFormat="1" ht="31.5" hidden="1" x14ac:dyDescent="0.25">
      <c r="A31" s="20"/>
      <c r="B31" s="21"/>
      <c r="C31" s="21"/>
      <c r="D31" s="21"/>
      <c r="E31" s="22" t="s">
        <v>26</v>
      </c>
      <c r="F31" s="45"/>
      <c r="G31" s="29"/>
      <c r="H31" s="31">
        <v>0</v>
      </c>
      <c r="I31" s="32"/>
      <c r="J31" s="32"/>
      <c r="K31" s="31"/>
      <c r="L31" s="33"/>
      <c r="M31" s="26"/>
    </row>
    <row r="32" spans="1:14" s="27" customFormat="1" hidden="1" x14ac:dyDescent="0.25">
      <c r="A32" s="20"/>
      <c r="B32" s="21"/>
      <c r="C32" s="21"/>
      <c r="D32" s="21"/>
      <c r="E32" s="22" t="s">
        <v>27</v>
      </c>
      <c r="F32" s="45"/>
      <c r="G32" s="29"/>
      <c r="H32" s="31">
        <v>0</v>
      </c>
      <c r="I32" s="32"/>
      <c r="J32" s="32"/>
      <c r="K32" s="31"/>
      <c r="L32" s="33"/>
      <c r="M32" s="26"/>
    </row>
    <row r="33" spans="1:20" s="27" customFormat="1" ht="31.5" hidden="1" x14ac:dyDescent="0.25">
      <c r="A33" s="20"/>
      <c r="B33" s="21"/>
      <c r="C33" s="21"/>
      <c r="D33" s="21"/>
      <c r="E33" s="22" t="s">
        <v>28</v>
      </c>
      <c r="F33" s="45"/>
      <c r="G33" s="29"/>
      <c r="H33" s="31">
        <v>0</v>
      </c>
      <c r="I33" s="32"/>
      <c r="J33" s="32"/>
      <c r="K33" s="31"/>
      <c r="L33" s="33"/>
      <c r="M33" s="26"/>
    </row>
    <row r="34" spans="1:20" s="27" customFormat="1" hidden="1" x14ac:dyDescent="0.25">
      <c r="A34" s="20"/>
      <c r="B34" s="21"/>
      <c r="C34" s="21"/>
      <c r="D34" s="21"/>
      <c r="E34" s="22" t="s">
        <v>12</v>
      </c>
      <c r="F34" s="45"/>
      <c r="G34" s="29"/>
      <c r="H34" s="31">
        <v>0</v>
      </c>
      <c r="I34" s="32"/>
      <c r="J34" s="32"/>
      <c r="K34" s="29"/>
      <c r="L34" s="33"/>
      <c r="M34" s="26"/>
    </row>
    <row r="35" spans="1:20" x14ac:dyDescent="0.25">
      <c r="A35" s="1"/>
      <c r="B35" s="5"/>
      <c r="C35" s="5"/>
      <c r="D35" s="5"/>
      <c r="E35" s="22" t="s">
        <v>29</v>
      </c>
      <c r="F35" s="39">
        <f>+'[2]hoja de trabajo flujo efe '!N152</f>
        <v>-1777251067.3800001</v>
      </c>
      <c r="G35" s="29"/>
      <c r="H35" s="29"/>
      <c r="I35" s="29"/>
      <c r="J35" s="29"/>
      <c r="K35" s="46">
        <v>-2773347351.9699998</v>
      </c>
      <c r="L35" s="30"/>
      <c r="R35" s="47"/>
      <c r="T35" s="47"/>
    </row>
    <row r="36" spans="1:20" hidden="1" x14ac:dyDescent="0.25">
      <c r="A36" s="1"/>
      <c r="B36" s="5"/>
      <c r="C36" s="5"/>
      <c r="D36" s="5"/>
      <c r="E36" s="22" t="s">
        <v>30</v>
      </c>
      <c r="L36" s="30"/>
    </row>
    <row r="37" spans="1:20" s="27" customFormat="1" ht="31.5" hidden="1" x14ac:dyDescent="0.25">
      <c r="A37" s="20"/>
      <c r="B37" s="21"/>
      <c r="C37" s="21"/>
      <c r="D37" s="21"/>
      <c r="E37" s="22" t="s">
        <v>31</v>
      </c>
      <c r="F37" s="45"/>
      <c r="G37" s="29"/>
      <c r="H37" s="31">
        <v>0</v>
      </c>
      <c r="I37" s="32"/>
      <c r="J37" s="32"/>
      <c r="K37" s="31">
        <v>0</v>
      </c>
      <c r="L37" s="33"/>
      <c r="M37" s="26"/>
    </row>
    <row r="38" spans="1:20" s="27" customFormat="1" hidden="1" x14ac:dyDescent="0.25">
      <c r="A38" s="20"/>
      <c r="B38" s="21"/>
      <c r="C38" s="21"/>
      <c r="D38" s="21"/>
      <c r="E38" s="22" t="s">
        <v>32</v>
      </c>
      <c r="F38" s="45"/>
      <c r="G38" s="29"/>
      <c r="H38" s="31">
        <v>0</v>
      </c>
      <c r="I38" s="32"/>
      <c r="J38" s="32"/>
      <c r="K38" s="31">
        <v>0</v>
      </c>
      <c r="L38" s="33"/>
      <c r="M38" s="26"/>
    </row>
    <row r="39" spans="1:20" s="27" customFormat="1" ht="31.5" hidden="1" x14ac:dyDescent="0.25">
      <c r="A39" s="20"/>
      <c r="B39" s="21"/>
      <c r="C39" s="21"/>
      <c r="D39" s="21"/>
      <c r="E39" s="22" t="s">
        <v>33</v>
      </c>
      <c r="F39" s="45"/>
      <c r="G39" s="29"/>
      <c r="H39" s="31">
        <v>0</v>
      </c>
      <c r="I39" s="32"/>
      <c r="J39" s="32"/>
      <c r="K39" s="31">
        <v>0</v>
      </c>
      <c r="L39" s="33"/>
      <c r="M39" s="26"/>
    </row>
    <row r="40" spans="1:20" s="27" customFormat="1" hidden="1" x14ac:dyDescent="0.25">
      <c r="A40" s="20"/>
      <c r="B40" s="21"/>
      <c r="C40" s="21"/>
      <c r="D40" s="21"/>
      <c r="E40" s="22" t="s">
        <v>34</v>
      </c>
      <c r="F40" s="45"/>
      <c r="G40" s="29"/>
      <c r="H40" s="31">
        <v>0</v>
      </c>
      <c r="I40" s="32"/>
      <c r="J40" s="32"/>
      <c r="K40" s="31">
        <v>0</v>
      </c>
      <c r="L40" s="33"/>
      <c r="M40" s="26"/>
    </row>
    <row r="41" spans="1:20" s="20" customFormat="1" hidden="1" x14ac:dyDescent="0.25">
      <c r="B41" s="21"/>
      <c r="C41" s="21"/>
      <c r="D41" s="21"/>
      <c r="E41" s="22" t="s">
        <v>20</v>
      </c>
      <c r="F41" s="49">
        <v>0</v>
      </c>
      <c r="G41" s="29"/>
      <c r="H41" s="39"/>
      <c r="I41" s="29"/>
      <c r="J41" s="29"/>
      <c r="K41" s="39">
        <v>0</v>
      </c>
      <c r="L41" s="50"/>
      <c r="M41" s="21"/>
    </row>
    <row r="42" spans="1:20" s="27" customFormat="1" x14ac:dyDescent="0.25">
      <c r="A42" s="20"/>
      <c r="B42" s="21"/>
      <c r="C42" s="21"/>
      <c r="D42" s="41" t="s">
        <v>35</v>
      </c>
      <c r="E42" s="21"/>
      <c r="F42" s="42">
        <f>SUM(F29:F41)</f>
        <v>-1777251067.3800001</v>
      </c>
      <c r="G42" s="31"/>
      <c r="H42" s="42">
        <f>SUM(H29:H41)</f>
        <v>0</v>
      </c>
      <c r="I42" s="31"/>
      <c r="J42" s="31"/>
      <c r="K42" s="42">
        <f>SUM(K35:K41)</f>
        <v>-2773347351.9699998</v>
      </c>
      <c r="L42" s="33"/>
      <c r="M42" s="26"/>
    </row>
    <row r="43" spans="1:20" x14ac:dyDescent="0.25">
      <c r="A43" s="1"/>
      <c r="B43" s="5"/>
      <c r="C43" s="5"/>
      <c r="D43" s="9"/>
      <c r="E43" s="5"/>
      <c r="F43" s="29"/>
      <c r="G43" s="29"/>
      <c r="H43" s="29"/>
      <c r="I43" s="29"/>
      <c r="J43" s="29"/>
      <c r="K43" s="29"/>
      <c r="L43" s="30"/>
    </row>
    <row r="44" spans="1:20" s="27" customFormat="1" x14ac:dyDescent="0.25">
      <c r="A44" s="20"/>
      <c r="B44" s="21"/>
      <c r="C44" s="21"/>
      <c r="D44" s="51" t="s">
        <v>36</v>
      </c>
      <c r="E44" s="52"/>
      <c r="F44" s="53"/>
      <c r="G44" s="53"/>
      <c r="H44" s="44"/>
      <c r="I44" s="29"/>
      <c r="J44" s="29"/>
      <c r="K44" s="29"/>
      <c r="L44" s="30"/>
      <c r="M44" s="26"/>
      <c r="R44" s="54"/>
      <c r="T44" s="54"/>
    </row>
    <row r="45" spans="1:20" s="27" customFormat="1" hidden="1" x14ac:dyDescent="0.25">
      <c r="A45" s="20"/>
      <c r="B45" s="21"/>
      <c r="C45" s="21"/>
      <c r="D45" s="21"/>
      <c r="E45" s="22" t="s">
        <v>37</v>
      </c>
      <c r="F45" s="45"/>
      <c r="G45" s="29"/>
      <c r="H45" s="31">
        <v>0</v>
      </c>
      <c r="I45" s="32"/>
      <c r="J45" s="32"/>
      <c r="K45" s="31">
        <v>0</v>
      </c>
      <c r="L45" s="33"/>
      <c r="M45" s="26"/>
    </row>
    <row r="46" spans="1:20" s="27" customFormat="1" hidden="1" x14ac:dyDescent="0.25">
      <c r="A46" s="20"/>
      <c r="B46" s="21"/>
      <c r="C46" s="21"/>
      <c r="D46" s="21"/>
      <c r="E46" s="22" t="s">
        <v>38</v>
      </c>
      <c r="F46" s="45"/>
      <c r="G46" s="29"/>
      <c r="H46" s="31">
        <v>0</v>
      </c>
      <c r="I46" s="32"/>
      <c r="J46" s="32"/>
      <c r="K46" s="31">
        <v>0</v>
      </c>
      <c r="L46" s="33"/>
      <c r="M46" s="26"/>
    </row>
    <row r="47" spans="1:20" s="27" customFormat="1" hidden="1" x14ac:dyDescent="0.25">
      <c r="A47" s="20"/>
      <c r="B47" s="21"/>
      <c r="C47" s="21"/>
      <c r="D47" s="21"/>
      <c r="E47" s="22" t="s">
        <v>39</v>
      </c>
      <c r="F47" s="45"/>
      <c r="G47" s="29"/>
      <c r="H47" s="31">
        <v>0</v>
      </c>
      <c r="I47" s="32"/>
      <c r="J47" s="32"/>
      <c r="K47" s="31"/>
      <c r="L47" s="33"/>
      <c r="M47" s="26"/>
    </row>
    <row r="48" spans="1:20" s="27" customFormat="1" ht="31.5" hidden="1" x14ac:dyDescent="0.25">
      <c r="A48" s="20"/>
      <c r="B48" s="21"/>
      <c r="C48" s="21"/>
      <c r="D48" s="21"/>
      <c r="E48" s="22" t="s">
        <v>40</v>
      </c>
      <c r="F48" s="45"/>
      <c r="G48" s="29"/>
      <c r="H48" s="31">
        <v>0</v>
      </c>
      <c r="I48" s="32"/>
      <c r="J48" s="32"/>
      <c r="K48" s="31"/>
      <c r="L48" s="33"/>
      <c r="M48" s="26"/>
    </row>
    <row r="49" spans="1:18" s="27" customFormat="1" hidden="1" x14ac:dyDescent="0.25">
      <c r="A49" s="20"/>
      <c r="B49" s="21"/>
      <c r="C49" s="21"/>
      <c r="D49" s="21"/>
      <c r="E49" s="22" t="s">
        <v>41</v>
      </c>
      <c r="F49" s="45"/>
      <c r="G49" s="29"/>
      <c r="H49" s="31">
        <v>0</v>
      </c>
      <c r="I49" s="32"/>
      <c r="J49" s="32"/>
      <c r="K49" s="31"/>
      <c r="L49" s="33"/>
      <c r="M49" s="26"/>
    </row>
    <row r="50" spans="1:18" s="27" customFormat="1" ht="31.5" hidden="1" x14ac:dyDescent="0.25">
      <c r="A50" s="20"/>
      <c r="B50" s="21"/>
      <c r="C50" s="21"/>
      <c r="D50" s="21"/>
      <c r="E50" s="22" t="s">
        <v>42</v>
      </c>
      <c r="F50" s="45"/>
      <c r="G50" s="29"/>
      <c r="H50" s="31">
        <v>0</v>
      </c>
      <c r="I50" s="32"/>
      <c r="J50" s="32"/>
      <c r="K50" s="31"/>
      <c r="L50" s="33"/>
      <c r="M50" s="26"/>
    </row>
    <row r="51" spans="1:18" s="27" customFormat="1" ht="31.5" hidden="1" x14ac:dyDescent="0.25">
      <c r="A51" s="20"/>
      <c r="B51" s="21"/>
      <c r="C51" s="21"/>
      <c r="D51" s="21"/>
      <c r="E51" s="22" t="s">
        <v>43</v>
      </c>
      <c r="F51" s="45"/>
      <c r="G51" s="29"/>
      <c r="H51" s="31">
        <v>0</v>
      </c>
      <c r="I51" s="32"/>
      <c r="J51" s="32"/>
      <c r="K51" s="31"/>
      <c r="L51" s="33"/>
      <c r="M51" s="26"/>
    </row>
    <row r="52" spans="1:18" s="27" customFormat="1" hidden="1" x14ac:dyDescent="0.25">
      <c r="A52" s="20"/>
      <c r="B52" s="21"/>
      <c r="C52" s="21"/>
      <c r="D52" s="21"/>
      <c r="E52" s="22" t="s">
        <v>44</v>
      </c>
      <c r="F52" s="45"/>
      <c r="G52" s="29"/>
      <c r="H52" s="31">
        <v>0</v>
      </c>
      <c r="I52" s="32"/>
      <c r="J52" s="32"/>
      <c r="K52" s="31"/>
      <c r="L52" s="33"/>
      <c r="M52" s="26"/>
    </row>
    <row r="53" spans="1:18" s="27" customFormat="1" hidden="1" x14ac:dyDescent="0.25">
      <c r="A53" s="20"/>
      <c r="B53" s="21"/>
      <c r="C53" s="21"/>
      <c r="D53" s="21"/>
      <c r="E53" s="55" t="s">
        <v>45</v>
      </c>
      <c r="F53" s="56">
        <v>0</v>
      </c>
      <c r="G53" s="56"/>
      <c r="H53" s="57">
        <v>0</v>
      </c>
      <c r="I53" s="58"/>
      <c r="J53" s="58"/>
      <c r="K53" s="57"/>
      <c r="L53" s="33"/>
      <c r="M53" s="26"/>
    </row>
    <row r="54" spans="1:18" s="27" customFormat="1" hidden="1" x14ac:dyDescent="0.25">
      <c r="A54" s="20"/>
      <c r="B54" s="21"/>
      <c r="C54" s="21"/>
      <c r="D54" s="21"/>
      <c r="E54" s="22" t="s">
        <v>46</v>
      </c>
      <c r="F54" s="45"/>
      <c r="G54" s="29"/>
      <c r="H54" s="31">
        <v>0</v>
      </c>
      <c r="I54" s="32"/>
      <c r="J54" s="32"/>
      <c r="K54" s="31"/>
      <c r="L54" s="33"/>
      <c r="M54" s="26"/>
    </row>
    <row r="55" spans="1:18" s="27" customFormat="1" x14ac:dyDescent="0.25">
      <c r="A55" s="20"/>
      <c r="B55" s="21"/>
      <c r="C55" s="21"/>
      <c r="D55" s="21"/>
      <c r="E55" s="22" t="s">
        <v>20</v>
      </c>
      <c r="F55" s="39">
        <v>0</v>
      </c>
      <c r="G55" s="29"/>
      <c r="H55" s="59">
        <v>0</v>
      </c>
      <c r="I55" s="32"/>
      <c r="J55" s="32"/>
      <c r="K55" s="59">
        <v>0</v>
      </c>
      <c r="L55" s="50"/>
      <c r="M55" s="26"/>
      <c r="R55" s="60"/>
    </row>
    <row r="56" spans="1:18" s="27" customFormat="1" x14ac:dyDescent="0.25">
      <c r="A56" s="20"/>
      <c r="B56" s="21"/>
      <c r="C56" s="21"/>
      <c r="D56" s="51" t="s">
        <v>47</v>
      </c>
      <c r="E56" s="21"/>
      <c r="F56" s="42">
        <f>+F44</f>
        <v>0</v>
      </c>
      <c r="G56" s="31"/>
      <c r="H56" s="44">
        <f>SUM(H45:H55)</f>
        <v>0</v>
      </c>
      <c r="I56" s="32"/>
      <c r="J56" s="32"/>
      <c r="K56" s="42">
        <f>SUM(K45:K55)</f>
        <v>0</v>
      </c>
      <c r="L56" s="33"/>
      <c r="M56" s="61"/>
    </row>
    <row r="57" spans="1:18" s="27" customFormat="1" x14ac:dyDescent="0.25">
      <c r="A57" s="20"/>
      <c r="B57" s="21"/>
      <c r="C57" s="21"/>
      <c r="D57" s="51"/>
      <c r="E57" s="21"/>
      <c r="F57" s="31"/>
      <c r="G57" s="31"/>
      <c r="H57" s="31"/>
      <c r="I57" s="31"/>
      <c r="J57" s="31"/>
      <c r="K57" s="31"/>
      <c r="L57" s="33"/>
      <c r="M57" s="26"/>
      <c r="N57" s="43"/>
    </row>
    <row r="58" spans="1:18" x14ac:dyDescent="0.25">
      <c r="A58" s="1"/>
      <c r="B58" s="5"/>
      <c r="C58" s="5"/>
      <c r="D58" s="62" t="s">
        <v>48</v>
      </c>
      <c r="E58" s="5"/>
      <c r="F58" s="29">
        <f>+F26+F42+F56</f>
        <v>954420358.05998611</v>
      </c>
      <c r="G58" s="29"/>
      <c r="H58" s="29">
        <f>+H26+H42</f>
        <v>0</v>
      </c>
      <c r="I58" s="29"/>
      <c r="J58" s="29"/>
      <c r="K58" s="29">
        <f>+K26+K42+K56</f>
        <v>-1977206199.5987034</v>
      </c>
      <c r="L58" s="30"/>
      <c r="M58" s="63"/>
    </row>
    <row r="59" spans="1:18" x14ac:dyDescent="0.25">
      <c r="A59" s="1"/>
      <c r="B59" s="5"/>
      <c r="C59" s="5"/>
      <c r="D59" s="5" t="s">
        <v>49</v>
      </c>
      <c r="E59" s="5"/>
      <c r="F59" s="29">
        <v>103826873.4100001</v>
      </c>
      <c r="G59" s="29"/>
      <c r="H59" s="39"/>
      <c r="I59" s="29"/>
      <c r="J59" s="29"/>
      <c r="K59" s="39">
        <v>2081033073</v>
      </c>
      <c r="L59" s="30"/>
    </row>
    <row r="60" spans="1:18" s="27" customFormat="1" ht="22.5" customHeight="1" thickBot="1" x14ac:dyDescent="0.3">
      <c r="A60" s="20"/>
      <c r="B60" s="21"/>
      <c r="C60" s="21"/>
      <c r="D60" s="41" t="s">
        <v>50</v>
      </c>
      <c r="E60" s="21"/>
      <c r="F60" s="64">
        <f>+F58+F59</f>
        <v>1058247231.4699862</v>
      </c>
      <c r="G60" s="31"/>
      <c r="H60" s="65">
        <f>SUM(H58:H59)</f>
        <v>0</v>
      </c>
      <c r="I60" s="66"/>
      <c r="J60" s="66"/>
      <c r="K60" s="64">
        <f>SUM(K58:K59)</f>
        <v>103826873.40129662</v>
      </c>
      <c r="L60" s="33"/>
      <c r="M60" s="67"/>
    </row>
    <row r="61" spans="1:18" ht="16.5" thickTop="1" x14ac:dyDescent="0.25">
      <c r="A61" s="1"/>
      <c r="B61" s="5"/>
      <c r="C61" s="5"/>
      <c r="D61" s="9"/>
      <c r="E61" s="5"/>
      <c r="F61" s="5"/>
      <c r="G61" s="5"/>
      <c r="H61" s="18"/>
      <c r="I61" s="18"/>
      <c r="J61" s="18"/>
      <c r="K61" s="37"/>
      <c r="L61" s="30"/>
    </row>
    <row r="62" spans="1:18" x14ac:dyDescent="0.25">
      <c r="A62" s="1"/>
      <c r="B62" s="5"/>
      <c r="C62" s="5"/>
      <c r="D62" s="5"/>
      <c r="E62" s="5"/>
      <c r="F62" s="68">
        <f>+F60-[2]ESF!F11</f>
        <v>0.21998608112335205</v>
      </c>
      <c r="G62" s="5"/>
      <c r="H62" s="5"/>
      <c r="I62" s="5"/>
      <c r="J62" s="5"/>
      <c r="K62" s="37"/>
      <c r="L62" s="30"/>
      <c r="M62" s="69"/>
    </row>
    <row r="63" spans="1:18" x14ac:dyDescent="0.25">
      <c r="A63" s="1"/>
      <c r="B63" s="5"/>
      <c r="C63" s="5"/>
      <c r="D63" s="5"/>
      <c r="E63" s="5"/>
      <c r="F63" s="68">
        <f>+F60-[3]ESF!F10</f>
        <v>-5579902347.2900143</v>
      </c>
      <c r="G63" s="5"/>
      <c r="H63" s="5"/>
      <c r="I63" s="5"/>
      <c r="J63" s="5"/>
      <c r="K63" s="70"/>
      <c r="L63" s="30"/>
      <c r="M63" s="69"/>
    </row>
    <row r="64" spans="1:18" x14ac:dyDescent="0.25">
      <c r="A64" s="1"/>
      <c r="B64" s="5"/>
      <c r="C64" s="5"/>
      <c r="D64" s="5"/>
      <c r="E64" s="5"/>
      <c r="F64" s="30"/>
      <c r="G64" s="5"/>
      <c r="H64" s="5"/>
      <c r="I64" s="5"/>
      <c r="J64" s="5"/>
      <c r="K64" s="37"/>
      <c r="L64" s="30"/>
      <c r="M64" s="69"/>
    </row>
    <row r="65" spans="1:14" x14ac:dyDescent="0.25">
      <c r="A65" s="1"/>
      <c r="B65" s="5"/>
      <c r="C65" s="71"/>
      <c r="D65" s="71"/>
      <c r="E65" s="71" t="s">
        <v>51</v>
      </c>
      <c r="F65" s="71" t="s">
        <v>52</v>
      </c>
      <c r="G65" s="71"/>
      <c r="H65" s="72"/>
      <c r="I65" s="71"/>
      <c r="J65" s="71"/>
      <c r="K65" s="73"/>
      <c r="L65" s="74"/>
    </row>
    <row r="66" spans="1:14" x14ac:dyDescent="0.2">
      <c r="C66" s="75"/>
      <c r="D66" s="75"/>
      <c r="E66" s="76" t="s">
        <v>53</v>
      </c>
      <c r="F66" s="77" t="s">
        <v>54</v>
      </c>
      <c r="G66" s="75"/>
      <c r="H66" s="78"/>
      <c r="I66" s="75"/>
      <c r="J66" s="75"/>
      <c r="K66" s="79"/>
      <c r="L66" s="80"/>
    </row>
    <row r="67" spans="1:14" x14ac:dyDescent="0.25">
      <c r="C67" s="75"/>
      <c r="D67" s="75"/>
      <c r="E67" s="81" t="s">
        <v>55</v>
      </c>
      <c r="F67" s="82" t="s">
        <v>56</v>
      </c>
      <c r="G67" s="75"/>
      <c r="H67" s="78"/>
      <c r="I67" s="75"/>
      <c r="J67" s="75"/>
      <c r="K67" s="79"/>
      <c r="L67" s="80"/>
      <c r="M67" s="83"/>
    </row>
    <row r="68" spans="1:14" x14ac:dyDescent="0.25">
      <c r="C68" s="75"/>
      <c r="D68" s="75"/>
      <c r="E68" s="81"/>
      <c r="F68" s="82"/>
      <c r="G68" s="75"/>
      <c r="H68" s="78"/>
      <c r="I68" s="75"/>
      <c r="J68" s="75"/>
      <c r="K68" s="79"/>
      <c r="L68" s="80"/>
    </row>
    <row r="69" spans="1:14" x14ac:dyDescent="0.25">
      <c r="C69" s="75"/>
      <c r="D69" s="75"/>
      <c r="E69" s="81"/>
      <c r="F69" s="82"/>
      <c r="G69" s="75"/>
      <c r="H69" s="78"/>
      <c r="I69" s="75"/>
      <c r="J69" s="75"/>
      <c r="K69" s="79"/>
      <c r="L69" s="80"/>
    </row>
    <row r="70" spans="1:14" x14ac:dyDescent="0.25">
      <c r="C70" s="75"/>
      <c r="D70" s="75"/>
      <c r="E70" s="81"/>
      <c r="F70" s="82"/>
      <c r="G70" s="75"/>
      <c r="H70" s="78"/>
      <c r="I70" s="75"/>
      <c r="J70" s="75"/>
      <c r="K70" s="79"/>
      <c r="L70" s="80"/>
      <c r="N70" s="84"/>
    </row>
    <row r="71" spans="1:14" s="85" customFormat="1" x14ac:dyDescent="0.25">
      <c r="B71" s="48"/>
      <c r="C71" s="86"/>
      <c r="D71" s="86"/>
      <c r="E71" s="87" t="s">
        <v>57</v>
      </c>
      <c r="F71" s="82"/>
      <c r="G71" s="86"/>
      <c r="H71" s="88"/>
      <c r="I71" s="86"/>
      <c r="J71" s="86"/>
      <c r="K71" s="79"/>
      <c r="L71" s="79"/>
      <c r="M71" s="48"/>
      <c r="N71" s="89"/>
    </row>
    <row r="72" spans="1:14" s="85" customFormat="1" x14ac:dyDescent="0.25">
      <c r="B72" s="48"/>
      <c r="C72" s="90" t="s">
        <v>58</v>
      </c>
      <c r="D72" s="90"/>
      <c r="E72" s="90"/>
      <c r="F72" s="90"/>
      <c r="G72" s="90"/>
      <c r="H72" s="90"/>
      <c r="I72" s="90"/>
      <c r="J72" s="90"/>
      <c r="K72" s="90"/>
      <c r="L72" s="90"/>
      <c r="M72" s="48"/>
    </row>
    <row r="73" spans="1:14" s="85" customFormat="1" x14ac:dyDescent="0.25">
      <c r="B73" s="48"/>
      <c r="C73" s="91" t="s">
        <v>59</v>
      </c>
      <c r="D73" s="91"/>
      <c r="E73" s="91"/>
      <c r="F73" s="91"/>
      <c r="G73" s="91"/>
      <c r="H73" s="91"/>
      <c r="I73" s="91"/>
      <c r="J73" s="91"/>
      <c r="K73" s="91"/>
      <c r="L73" s="91"/>
      <c r="M73" s="48"/>
    </row>
    <row r="74" spans="1:14" s="85" customFormat="1" x14ac:dyDescent="0.25">
      <c r="B74" s="48"/>
      <c r="C74" s="91" t="s">
        <v>60</v>
      </c>
      <c r="D74" s="91"/>
      <c r="E74" s="91"/>
      <c r="F74" s="91"/>
      <c r="G74" s="91"/>
      <c r="H74" s="91"/>
      <c r="I74" s="91"/>
      <c r="J74" s="91"/>
      <c r="K74" s="91"/>
      <c r="L74" s="91"/>
      <c r="M74" s="48"/>
    </row>
    <row r="75" spans="1:14" s="85" customFormat="1" x14ac:dyDescent="0.25">
      <c r="B75" s="48"/>
      <c r="C75" s="91" t="s">
        <v>61</v>
      </c>
      <c r="D75" s="91"/>
      <c r="E75" s="91"/>
      <c r="F75" s="91"/>
      <c r="G75" s="91"/>
      <c r="H75" s="91"/>
      <c r="I75" s="91"/>
      <c r="J75" s="91"/>
      <c r="K75" s="91"/>
      <c r="L75" s="91"/>
      <c r="M75" s="48"/>
    </row>
    <row r="76" spans="1:14" s="85" customFormat="1" x14ac:dyDescent="0.25">
      <c r="B76" s="48"/>
      <c r="C76" s="91" t="s">
        <v>62</v>
      </c>
      <c r="D76" s="91"/>
      <c r="E76" s="91"/>
      <c r="F76" s="91"/>
      <c r="G76" s="91"/>
      <c r="H76" s="91"/>
      <c r="I76" s="91"/>
      <c r="J76" s="91"/>
      <c r="K76" s="91"/>
      <c r="L76" s="91"/>
      <c r="M76" s="48"/>
    </row>
    <row r="77" spans="1:14" s="85" customFormat="1" x14ac:dyDescent="0.25">
      <c r="B77" s="48"/>
      <c r="C77" s="91" t="s">
        <v>63</v>
      </c>
      <c r="D77" s="91"/>
      <c r="E77" s="91"/>
      <c r="F77" s="91"/>
      <c r="G77" s="91"/>
      <c r="H77" s="91"/>
      <c r="I77" s="91"/>
      <c r="J77" s="91"/>
      <c r="K77" s="91"/>
      <c r="L77" s="91"/>
      <c r="M77" s="48"/>
    </row>
    <row r="78" spans="1:14" s="85" customFormat="1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91" spans="8:11" x14ac:dyDescent="0.25">
      <c r="H91" s="83"/>
      <c r="I91" s="83"/>
      <c r="J91" s="83"/>
      <c r="K91" s="92"/>
    </row>
    <row r="92" spans="8:11" x14ac:dyDescent="0.25">
      <c r="H92" s="83"/>
      <c r="I92" s="83"/>
      <c r="J92" s="83"/>
      <c r="K92" s="92"/>
    </row>
    <row r="93" spans="8:11" x14ac:dyDescent="0.25">
      <c r="H93" s="83"/>
      <c r="I93" s="83"/>
      <c r="J93" s="83"/>
      <c r="K93" s="92"/>
    </row>
    <row r="94" spans="8:11" x14ac:dyDescent="0.25">
      <c r="H94" s="83"/>
      <c r="I94" s="83"/>
      <c r="J94" s="83"/>
      <c r="K94" s="92"/>
    </row>
    <row r="95" spans="8:11" x14ac:dyDescent="0.25">
      <c r="H95" s="83"/>
      <c r="I95" s="83"/>
      <c r="J95" s="83"/>
      <c r="K95" s="92"/>
    </row>
    <row r="96" spans="8:11" x14ac:dyDescent="0.25">
      <c r="H96" s="83"/>
      <c r="I96" s="83"/>
      <c r="J96" s="83"/>
      <c r="K96" s="92"/>
    </row>
    <row r="97" spans="8:11" x14ac:dyDescent="0.25">
      <c r="H97" s="83"/>
      <c r="I97" s="83"/>
      <c r="J97" s="83"/>
      <c r="K97" s="92"/>
    </row>
    <row r="98" spans="8:11" x14ac:dyDescent="0.25">
      <c r="H98" s="83"/>
      <c r="I98" s="83"/>
      <c r="J98" s="83"/>
      <c r="K98" s="92"/>
    </row>
    <row r="99" spans="8:11" x14ac:dyDescent="0.25">
      <c r="H99" s="83"/>
      <c r="I99" s="83"/>
      <c r="J99" s="83"/>
      <c r="K99" s="92"/>
    </row>
    <row r="100" spans="8:11" x14ac:dyDescent="0.25">
      <c r="H100" s="83"/>
      <c r="I100" s="83"/>
      <c r="J100" s="83"/>
      <c r="K100" s="92"/>
    </row>
    <row r="101" spans="8:11" x14ac:dyDescent="0.25">
      <c r="H101" s="83"/>
      <c r="I101" s="83"/>
      <c r="J101" s="83"/>
      <c r="K101" s="92"/>
    </row>
  </sheetData>
  <mergeCells count="10">
    <mergeCell ref="C74:L74"/>
    <mergeCell ref="C75:L75"/>
    <mergeCell ref="C76:L76"/>
    <mergeCell ref="C77:L77"/>
    <mergeCell ref="B1:L1"/>
    <mergeCell ref="D2:L2"/>
    <mergeCell ref="D3:L3"/>
    <mergeCell ref="D4:L4"/>
    <mergeCell ref="C72:L72"/>
    <mergeCell ref="C73:L73"/>
  </mergeCells>
  <pageMargins left="0.33" right="0.24" top="0.99" bottom="0.35433070866141736" header="0.31496062992125984" footer="0.31496062992125984"/>
  <pageSetup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Enmanuel Eusebio Green</cp:lastModifiedBy>
  <dcterms:created xsi:type="dcterms:W3CDTF">2026-01-27T21:49:11Z</dcterms:created>
  <dcterms:modified xsi:type="dcterms:W3CDTF">2026-01-27T21:49:45Z</dcterms:modified>
</cp:coreProperties>
</file>