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6-AÑO 2026\2. ENVIOS MENSUALES A LA OAI 2026\1-ENERO 2026\"/>
    </mc:Choice>
  </mc:AlternateContent>
  <xr:revisionPtr revIDLastSave="0" documentId="13_ncr:1_{BD299A2A-F174-405F-A59D-4F197AEC3267}" xr6:coauthVersionLast="47" xr6:coauthVersionMax="47" xr10:uidLastSave="{00000000-0000-0000-0000-000000000000}"/>
  <bookViews>
    <workbookView xWindow="-120" yWindow="-120" windowWidth="21840" windowHeight="13140" xr2:uid="{CE979236-31D8-437B-BAC6-64D712F9B367}"/>
  </bookViews>
  <sheets>
    <sheet name="FACTURAS PAGADAS-ENERO 2026" sheetId="14" r:id="rId1"/>
  </sheets>
  <definedNames>
    <definedName name="_xlnm.Print_Titles" localSheetId="0">'FACTURAS PAGADAS-ENERO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14" l="1"/>
  <c r="J117" i="14" l="1"/>
  <c r="I117" i="14"/>
  <c r="F116" i="14"/>
  <c r="G115" i="14"/>
  <c r="H115" i="14" s="1"/>
  <c r="F114" i="14"/>
  <c r="G113" i="14"/>
  <c r="G114" i="14" s="1"/>
  <c r="F112" i="14"/>
  <c r="G111" i="14"/>
  <c r="G112" i="14" s="1"/>
  <c r="F110" i="14"/>
  <c r="G109" i="14"/>
  <c r="H109" i="14" s="1"/>
  <c r="G108" i="14"/>
  <c r="H108" i="14" s="1"/>
  <c r="G107" i="14"/>
  <c r="H107" i="14" s="1"/>
  <c r="G106" i="14"/>
  <c r="H106" i="14" s="1"/>
  <c r="G105" i="14"/>
  <c r="H105" i="14" s="1"/>
  <c r="H104" i="14"/>
  <c r="G104" i="14"/>
  <c r="G103" i="14"/>
  <c r="H103" i="14" s="1"/>
  <c r="G102" i="14"/>
  <c r="H102" i="14" s="1"/>
  <c r="G101" i="14"/>
  <c r="H101" i="14" s="1"/>
  <c r="G100" i="14"/>
  <c r="H100" i="14" s="1"/>
  <c r="G99" i="14"/>
  <c r="H99" i="14" s="1"/>
  <c r="G98" i="14"/>
  <c r="H98" i="14" s="1"/>
  <c r="G97" i="14"/>
  <c r="H97" i="14" s="1"/>
  <c r="G96" i="14"/>
  <c r="H96" i="14" s="1"/>
  <c r="H95" i="14"/>
  <c r="G95" i="14"/>
  <c r="G94" i="14"/>
  <c r="H94" i="14" s="1"/>
  <c r="G93" i="14"/>
  <c r="H93" i="14" s="1"/>
  <c r="G92" i="14"/>
  <c r="H92" i="14" s="1"/>
  <c r="G91" i="14"/>
  <c r="H91" i="14" s="1"/>
  <c r="G90" i="14"/>
  <c r="H90" i="14" s="1"/>
  <c r="G89" i="14"/>
  <c r="H89" i="14" s="1"/>
  <c r="G88" i="14"/>
  <c r="H88" i="14" s="1"/>
  <c r="G87" i="14"/>
  <c r="H87" i="14" s="1"/>
  <c r="H86" i="14"/>
  <c r="G86" i="14"/>
  <c r="G85" i="14"/>
  <c r="H85" i="14" s="1"/>
  <c r="G84" i="14"/>
  <c r="H84" i="14" s="1"/>
  <c r="G83" i="14"/>
  <c r="H83" i="14" s="1"/>
  <c r="G82" i="14"/>
  <c r="H82" i="14" s="1"/>
  <c r="G81" i="14"/>
  <c r="H81" i="14" s="1"/>
  <c r="F80" i="14"/>
  <c r="G79" i="14"/>
  <c r="H79" i="14" s="1"/>
  <c r="G78" i="14"/>
  <c r="H78" i="14" s="1"/>
  <c r="H77" i="14"/>
  <c r="G77" i="14"/>
  <c r="F76" i="14"/>
  <c r="G75" i="14"/>
  <c r="G76" i="14" s="1"/>
  <c r="G74" i="14"/>
  <c r="F74" i="14"/>
  <c r="G73" i="14"/>
  <c r="H73" i="14" s="1"/>
  <c r="G72" i="14"/>
  <c r="H72" i="14" s="1"/>
  <c r="G71" i="14"/>
  <c r="H71" i="14" s="1"/>
  <c r="F70" i="14"/>
  <c r="G69" i="14"/>
  <c r="H69" i="14" s="1"/>
  <c r="F68" i="14"/>
  <c r="G67" i="14"/>
  <c r="H67" i="14" s="1"/>
  <c r="F66" i="14"/>
  <c r="G65" i="14"/>
  <c r="G66" i="14" s="1"/>
  <c r="F64" i="14"/>
  <c r="G63" i="14"/>
  <c r="H63" i="14" s="1"/>
  <c r="F62" i="14"/>
  <c r="G61" i="14"/>
  <c r="H61" i="14" s="1"/>
  <c r="F60" i="14"/>
  <c r="G59" i="14"/>
  <c r="G60" i="14" s="1"/>
  <c r="F58" i="14"/>
  <c r="G57" i="14"/>
  <c r="G58" i="14" s="1"/>
  <c r="F56" i="14"/>
  <c r="G55" i="14"/>
  <c r="H55" i="14" s="1"/>
  <c r="F54" i="14"/>
  <c r="G53" i="14"/>
  <c r="G54" i="14" s="1"/>
  <c r="G52" i="14"/>
  <c r="F52" i="14"/>
  <c r="H51" i="14"/>
  <c r="G51" i="14"/>
  <c r="F50" i="14"/>
  <c r="G49" i="14"/>
  <c r="H49" i="14" s="1"/>
  <c r="G48" i="14"/>
  <c r="F48" i="14"/>
  <c r="G47" i="14"/>
  <c r="H47" i="14" s="1"/>
  <c r="F46" i="14"/>
  <c r="G45" i="14"/>
  <c r="G46" i="14" s="1"/>
  <c r="F44" i="14"/>
  <c r="G43" i="14"/>
  <c r="H43" i="14" s="1"/>
  <c r="G42" i="14"/>
  <c r="F42" i="14"/>
  <c r="G41" i="14"/>
  <c r="H41" i="14" s="1"/>
  <c r="F40" i="14"/>
  <c r="G39" i="14"/>
  <c r="H39" i="14" s="1"/>
  <c r="G38" i="14"/>
  <c r="H38" i="14" s="1"/>
  <c r="G37" i="14"/>
  <c r="F36" i="14"/>
  <c r="G35" i="14"/>
  <c r="H35" i="14" s="1"/>
  <c r="G34" i="14"/>
  <c r="H34" i="14" s="1"/>
  <c r="F33" i="14"/>
  <c r="H32" i="14"/>
  <c r="G32" i="14"/>
  <c r="G33" i="14" s="1"/>
  <c r="F31" i="14"/>
  <c r="G30" i="14"/>
  <c r="G31" i="14" s="1"/>
  <c r="F29" i="14"/>
  <c r="G28" i="14"/>
  <c r="H28" i="14" s="1"/>
  <c r="F27" i="14"/>
  <c r="G26" i="14"/>
  <c r="G27" i="14" s="1"/>
  <c r="F25" i="14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H15" i="14" s="1"/>
  <c r="G14" i="14"/>
  <c r="H14" i="14" s="1"/>
  <c r="F13" i="14"/>
  <c r="G12" i="14"/>
  <c r="H12" i="14" s="1"/>
  <c r="H11" i="14"/>
  <c r="G11" i="14"/>
  <c r="G10" i="14"/>
  <c r="F9" i="14"/>
  <c r="G8" i="14"/>
  <c r="H8" i="14" s="1"/>
  <c r="G29" i="14" l="1"/>
  <c r="G70" i="14"/>
  <c r="H75" i="14"/>
  <c r="G80" i="14"/>
  <c r="H113" i="14"/>
  <c r="G68" i="14"/>
  <c r="G9" i="14"/>
  <c r="G50" i="14"/>
  <c r="G13" i="14"/>
  <c r="H57" i="14"/>
  <c r="H65" i="14"/>
  <c r="H59" i="14"/>
  <c r="G56" i="14"/>
  <c r="G64" i="14"/>
  <c r="G25" i="14"/>
  <c r="H26" i="14"/>
  <c r="H53" i="14"/>
  <c r="G40" i="14"/>
  <c r="G44" i="14"/>
  <c r="G62" i="14"/>
  <c r="H45" i="14"/>
  <c r="G116" i="14"/>
  <c r="G110" i="14"/>
  <c r="H30" i="14"/>
  <c r="G36" i="14"/>
  <c r="G117" i="14" s="1"/>
  <c r="H111" i="14"/>
  <c r="H10" i="14"/>
  <c r="H37" i="14"/>
  <c r="H117" i="14" l="1"/>
</calcChain>
</file>

<file path=xl/sharedStrings.xml><?xml version="1.0" encoding="utf-8"?>
<sst xmlns="http://schemas.openxmlformats.org/spreadsheetml/2006/main" count="406" uniqueCount="164">
  <si>
    <t>FECHA DE FACTURA</t>
  </si>
  <si>
    <t xml:space="preserve">SUPLIDOR </t>
  </si>
  <si>
    <t xml:space="preserve">CONCEPTO </t>
  </si>
  <si>
    <t>B1500000005</t>
  </si>
  <si>
    <t>CONSORCIO CIMAC</t>
  </si>
  <si>
    <t>PROGRAMA DE DIALISIS PERITONAL CORRESPONDIENTE AL MES DE SEPTIEMBRE 2025, SNS-CCC-PEEX-2025-0003</t>
  </si>
  <si>
    <t>B1500000006</t>
  </si>
  <si>
    <t>PAGO SERVICIO DE ENTREGA DE KIT INICIAL PARA PACIENTES DE DIALISIS PERITONAL , MES DE OCTUBRE 2025, SNS-CCC-PEEX-2025-0003</t>
  </si>
  <si>
    <t>B1500000041</t>
  </si>
  <si>
    <t>CORPOREA RD, SRL</t>
  </si>
  <si>
    <t>B1500000082</t>
  </si>
  <si>
    <t>COSMOS SOLUTIONS,SRL</t>
  </si>
  <si>
    <t>N/A</t>
  </si>
  <si>
    <t>B1500000435</t>
  </si>
  <si>
    <t>B1500000436</t>
  </si>
  <si>
    <t>B1500000437</t>
  </si>
  <si>
    <t>B1500000532</t>
  </si>
  <si>
    <t>FIRST MEDICAL DEPOT, SRL</t>
  </si>
  <si>
    <t>B1500000546</t>
  </si>
  <si>
    <t>ROMFER OFFICE STORE, SRL</t>
  </si>
  <si>
    <t>B1500000627</t>
  </si>
  <si>
    <t>SIMBEL SRL</t>
  </si>
  <si>
    <t>ADQUISICION DE INSUMOS FERRETEROS PARA LAS INSTALACIONES DEL SNS,PROCESO:SNS-DAF-CM-2025-0040</t>
  </si>
  <si>
    <t>B1500000840</t>
  </si>
  <si>
    <t>TECNOFIJACIONES DE DOMINICANA, SRL</t>
  </si>
  <si>
    <t>B1500001462</t>
  </si>
  <si>
    <t>PRODUCTOS MEDICINALES, SRL</t>
  </si>
  <si>
    <t>B1500001478</t>
  </si>
  <si>
    <t>B1500001495</t>
  </si>
  <si>
    <t>B1500002264</t>
  </si>
  <si>
    <t>ACTIVIDADES CAOMA,  SRL</t>
  </si>
  <si>
    <t>SERVICIOS DE EVENTOS PARA ACTIVIDADES A NIVEL NACIONAL DEL SNS Y PROGRAMA 43, PROCESO SNS-CCC-LPN-2024-0018</t>
  </si>
  <si>
    <t>B1500002265</t>
  </si>
  <si>
    <t>B1500002267</t>
  </si>
  <si>
    <t>CONTRATACION DE SALON DE HOTEL PARA EVENTO DE LA DIRECCION DE ODONTOLOGIA PROCESO:SNS-CCC-CP-2025-0026</t>
  </si>
  <si>
    <t>AGENCIA DE VIAJE MILENA TOURS, SRL</t>
  </si>
  <si>
    <t>B1500008615</t>
  </si>
  <si>
    <t>CONTRATACION DE SERVICIOS DE HOSPEDAJE Y SALONES DE EVENTOS PROCESO:SNS-CCC-LPN-2024-0023</t>
  </si>
  <si>
    <t>B1500008640</t>
  </si>
  <si>
    <t>B1500008657</t>
  </si>
  <si>
    <t>E450000000001</t>
  </si>
  <si>
    <t>CONTRATACION DE SERVICIOS DE DIALISIS PERITONEAL  CORRESP. AL MES DE NOVIEMBRE 2025</t>
  </si>
  <si>
    <t>E450000000002</t>
  </si>
  <si>
    <t>CALMAQUIP DOMINICANA, SAS</t>
  </si>
  <si>
    <t>E450000000009</t>
  </si>
  <si>
    <t>LEON G</t>
  </si>
  <si>
    <t>E450000000015</t>
  </si>
  <si>
    <t>E450000000018</t>
  </si>
  <si>
    <t>TECNI MEDICA, SRL</t>
  </si>
  <si>
    <t>SUMINISTRO E INSTALACION DE EQUIPAMIENTO MEDICO HOSPITALARIO PROCESO:SNS-CCC-LPN-2024-0029</t>
  </si>
  <si>
    <t>E450000000023</t>
  </si>
  <si>
    <t>E450000000037</t>
  </si>
  <si>
    <t>E450000000049</t>
  </si>
  <si>
    <t>EQUIMAX, S.A</t>
  </si>
  <si>
    <t>ADQUISICION E INSTALACION DE MOBILIARIOS Y ELECTRODOMESTICOS PARA LAS DIFERENTES AREAS, SNS PROCESO.SNS-CCC-LPN-2024-0026</t>
  </si>
  <si>
    <t>E450000000074</t>
  </si>
  <si>
    <t>E450000000129</t>
  </si>
  <si>
    <t>E450000000130</t>
  </si>
  <si>
    <t>E450000000138</t>
  </si>
  <si>
    <t>E450000000161</t>
  </si>
  <si>
    <t>E450000000468</t>
  </si>
  <si>
    <t>LOGICONES, SRL</t>
  </si>
  <si>
    <t>ADQUISICION DE EQUIPOS TECNOLOGICOS PARA DIFERENTES DIRECCIONES Y CENTROS DE PRIMER NIVEL DE ATENCION SEL SNS PROCESO:SNS-CCC-LPN-2024-0007</t>
  </si>
  <si>
    <t>E450000000803</t>
  </si>
  <si>
    <t>HOSPIFAR, SRL</t>
  </si>
  <si>
    <t>SUMIISTRO DE BOMBAS DE INFUSION, CORRESPONDIENTE A NOVIEMBRE 2025</t>
  </si>
  <si>
    <t>E450000009169</t>
  </si>
  <si>
    <t>BIO NUCLEAR, S.A</t>
  </si>
  <si>
    <t>CONTRATACION DE SERVICIOS PARA EL ABASTECIMIENTO DE REACTIVOS E INSUMOS PARA EQUIPOS BIOSYSTEMS PROCESO: SNS-CCC-PEEX-2022-0016</t>
  </si>
  <si>
    <t>INTERNACIONAL BUSINESS DEVELOPMENT, SRL</t>
  </si>
  <si>
    <t>20% DE LA DEUDA CORRESPONDIENTE A LOS TRABAJOS DE REPACION DEL SISTEMA ELECTRICO DEL HOSPITAL DR. FRANCISCO MOSCOSO PUELLO</t>
  </si>
  <si>
    <t>TOTAL GENERAL RD$</t>
  </si>
  <si>
    <t>B1500004370</t>
  </si>
  <si>
    <t>ESPACIO QUE OCUPOA EN LA DIRECCION ATENCION CIUDADANA, CORRESPONDIENTE AL MES DE ENERO 2026</t>
  </si>
  <si>
    <t>E450000003740</t>
  </si>
  <si>
    <t>EDEESTE</t>
  </si>
  <si>
    <t>B1500000245</t>
  </si>
  <si>
    <t>MEDI-EQUIPOS, SRL</t>
  </si>
  <si>
    <t>SUMINISTRO E INSTALACION DE CORTINAS Y ELEMENTOS DE PROTECCION DE MUROS PARA LOS DIFERENTES CENTROS SALUD, PROCESO:SNS-CCC-LPN-2024-0017</t>
  </si>
  <si>
    <t>COMPAÑÍA DE LUZ Y FUERZA DE LAS TERRENAS, S.A.</t>
  </si>
  <si>
    <t>SERVICIO ENERGIA ELECTRICA, DICIEMBRE 2025</t>
  </si>
  <si>
    <t>ADQUISICION DE LICENCIAS DE SOFTWARE PARA EQUIPÒS DE POTENCIALES EVOCADOS AUDITIVOS, PARA USOS DEL PROGRAMA,  PROCESO:SNS-DAF-CM-2025-0034</t>
  </si>
  <si>
    <t>ADQUISICION E INSTALACION DE MOBILIARIOS Y ELECTROMESTICOS  PARA LOS DISTINTOS CENTROSA DE SALUD, PROCESO:SNS-CCC-LPN-2025-0012</t>
  </si>
  <si>
    <t>FACT. VARIAS</t>
  </si>
  <si>
    <t>OFICINA GUBERNAMENTAL DE TECNOLOGIAS DE LA INFORMACION Y C OMUICACION</t>
  </si>
  <si>
    <t>2T IMPORTACIONES, SRL</t>
  </si>
  <si>
    <t>EL PROGRESO EL LIMON, SRL</t>
  </si>
  <si>
    <t>EMPRESA CONSORCIO ENERGETICO PUNTA CANA-MACAO, S.A. (CEPM)</t>
  </si>
  <si>
    <t>B1500000116</t>
  </si>
  <si>
    <t>HEMS, SRL</t>
  </si>
  <si>
    <t>CONFECCION, ADQUISICION DE UNIFORME INSTITUCIONAL PARA USO DE LOS COLABORADORES DEL SNS Y DISEÑO PROMOCIONAL PARA EL PROGRAMA 43, PROCESO SNS-CCC-LPN-2025-0003</t>
  </si>
  <si>
    <t>COMPAÑÍA DOMINICANA DE TELEFONOS, S.A.</t>
  </si>
  <si>
    <t>VIATICOS PROGRAMA 41 -REF-5247</t>
  </si>
  <si>
    <t>VIATICOS, TRANSPORTE OCTUBRE , PROGRAMA 41 -REF-5245</t>
  </si>
  <si>
    <t>VIATICOS PROGRAMA 42-REF-5228</t>
  </si>
  <si>
    <t>VIATICOS TRANSPORTE NOVIEMBRE , PROGRAMA 41-REF-5246</t>
  </si>
  <si>
    <t>VIATICOS TRANSPORTE OCTUBRE ,  PROGRAMA 41 -REF-5244</t>
  </si>
  <si>
    <t>VIATICO TRANSPORTE DICIEMBRE 2025, PROGRAMA 42-REF-5229</t>
  </si>
  <si>
    <t>VIATICOS AL PERSONAL</t>
  </si>
  <si>
    <t>VIATICOS DICIEMBRE 2025, PROGRAMA 42, REF-5230</t>
  </si>
  <si>
    <t>EDESUR DOMINICANA, S.A.</t>
  </si>
  <si>
    <t>SERVICIO DE ENERGIA ELECTRICA MES DE DICIEMBRE 2025</t>
  </si>
  <si>
    <t>HORAS EXTRAS SEPTIEMBRE 2025</t>
  </si>
  <si>
    <t>HORAS EXTRAS AGOSTO 2025</t>
  </si>
  <si>
    <t>HORAS EXTRAS  OCTUBRE 2025</t>
  </si>
  <si>
    <t>HORAS EXTRAS JULIO 2025</t>
  </si>
  <si>
    <t>E450000099580</t>
  </si>
  <si>
    <t>E450000099707</t>
  </si>
  <si>
    <t>SERVICIOS NACIONAL DE SALUD</t>
  </si>
  <si>
    <t>SNS. TRANSPORTE NOVIEMBRE 2025. REF-5227</t>
  </si>
  <si>
    <t>SNS. TRANSPORTE NOVIEMBRE 2025</t>
  </si>
  <si>
    <t>BANCO DE RESERVAS</t>
  </si>
  <si>
    <t>PAGO VISA FLOTILLA, ENERO 2026, SEGUN ANEXOS</t>
  </si>
  <si>
    <t>MONTO FACTURA RD$</t>
  </si>
  <si>
    <t>COMPRA DE MEDICAMENTOS E INSUMOS DE USO GENERAL, DE SERVICIO REGIONAL DE SALUD CIBAO NORDESTE, SRS3, PROCESO. SRSN-DAF-CM-2025-0042</t>
  </si>
  <si>
    <t>SERVICIO DE FLOTAS DEL PROGRAMA DE PREVENCION DE CANCER DE MAMA, CEVIUTERINO Y PROSTATA, CORRESPONDIENTE AL MES DE DICIEMBRE 2025.</t>
  </si>
  <si>
    <t>COMPRA DE EQUIPOS MEDICOS, PARA SER UTILIZADOS EN EL HOSPITAL MUNICIPAL DE YAGUATE DEL SERVICO REGIONAL VALDESIA</t>
  </si>
  <si>
    <t>SUMINISTRO E INSTALACION DE GENERADOR ELECTRICO PARA SER UTILIZADO EN EL HOSPITAL MUNICIPAL DR. ARISTIDES FIALLO, DEL SERVICIO REGIONAL HIGUAMO</t>
  </si>
  <si>
    <t>COMPRA DE EQUIPOS MEDICOS, DEL SERVICIO REGIONAL DE SALUD VALDESIA</t>
  </si>
  <si>
    <t>ADQUISICION DE EQUIPOS MEDICOS, PROCESO HMPB-DAF-CM-2025-0007 , DEL HOSPITAL MUNICIPAL DE PIEDRA BLANCA</t>
  </si>
  <si>
    <t>COMPRA EQUIPOS MEDICO Y MOBILIARIO DE OFICINA DEL SERVICIO REGIONAL DE SALUS CIBAO NORTE, PROCESO SRSNORC-CCC-CP-2025-0009</t>
  </si>
  <si>
    <t>ADQUISICION DE CAMAS Y SET DE DIAGNOSTICOS DEL SERVICIO REGIONAL DE SALUD DEL ESTE, PROCESO: SRSE-DAF-CM-2025-0031</t>
  </si>
  <si>
    <t>No.</t>
  </si>
  <si>
    <t>FACTURA O COMPROBANTE</t>
  </si>
  <si>
    <t>MONTO PAGADO RD$</t>
  </si>
  <si>
    <t>MONTO PENDIENTE RD$</t>
  </si>
  <si>
    <t xml:space="preserve">FECHA  FIN DE FACTURA </t>
  </si>
  <si>
    <t>ESTADO</t>
  </si>
  <si>
    <t>RELACION DE FACTURAS PAGADAS DEL 01 AL 31 DE ENERO 2026</t>
  </si>
  <si>
    <t>Completado</t>
  </si>
  <si>
    <t>SALUD A TU ALCANCE, SRL</t>
  </si>
  <si>
    <t>Total 2T IMPORTACIONES, SRL</t>
  </si>
  <si>
    <t>Total ACTIVIDADES CAOMA,  SRL</t>
  </si>
  <si>
    <t>Total AGENCIA DE VIAJE MILENA TOURS, SRL</t>
  </si>
  <si>
    <t>Total BANCO DE RESERVAS</t>
  </si>
  <si>
    <t>Total BIO NUCLEAR, S.A</t>
  </si>
  <si>
    <t>Total CALMAQUIP DOMINICANA, SAS</t>
  </si>
  <si>
    <t>Total COMPAÑÍA DE LUZ Y FUERZA DE LAS TERRENAS, S.A.</t>
  </si>
  <si>
    <t>Total COMPAÑÍA DOMINICANA DE TELEFONOS, S.A.</t>
  </si>
  <si>
    <t>Total CONSORCIO CIMAC</t>
  </si>
  <si>
    <t>Total CORPOREA RD, SRL</t>
  </si>
  <si>
    <t>Total COSMOS SOLUTIONS,SRL</t>
  </si>
  <si>
    <t>Total EDEESTE</t>
  </si>
  <si>
    <t>Total EDESUR DOMINICANA, S.A.</t>
  </si>
  <si>
    <t>Total EL PROGRESO EL LIMON, SRL</t>
  </si>
  <si>
    <t>Total EMPRESA CONSORCIO ENERGETICO PUNTA CANA-MACAO, S.A. (CEPM)</t>
  </si>
  <si>
    <t>Total EQUIMAX, S.A</t>
  </si>
  <si>
    <t>Total FIRST MEDICAL DEPOT, SRL</t>
  </si>
  <si>
    <t>Total HEMS, SRL</t>
  </si>
  <si>
    <t>Total HOSPIFAR, SRL</t>
  </si>
  <si>
    <t>Total INTERNACIONAL BUSINESS DEVELOPMENT, SRL</t>
  </si>
  <si>
    <t>Total LEON G</t>
  </si>
  <si>
    <t>Total LOGICONES, SRL</t>
  </si>
  <si>
    <t>Total MEDI-EQUIPOS, SRL</t>
  </si>
  <si>
    <t>Total OFICINA GUBERNAMENTAL DE TECNOLOGIAS DE LA INFORMACION Y C OMUICACION</t>
  </si>
  <si>
    <t>Total PRODUCTOS MEDICINALES, SRL</t>
  </si>
  <si>
    <t>Total ROMFER OFFICE STORE, SRL</t>
  </si>
  <si>
    <t>Total SALUD A TU ALCANCE, SRL</t>
  </si>
  <si>
    <t>Total SERVICIOS NACIONAL DE SALUD</t>
  </si>
  <si>
    <t>Total SIMBEL SRL</t>
  </si>
  <si>
    <t>Total TECNI MEDICA, SRL</t>
  </si>
  <si>
    <t>Total TECNOFIJACIONES DE DOMINICANA, SRL</t>
  </si>
  <si>
    <t>Licda. Altagracia Peña</t>
  </si>
  <si>
    <t>Encargada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</si>
</sst>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2" fillId="2" borderId="0" xfId="1" applyFont="1" applyFill="1" applyAlignment="1">
      <alignment vertical="center" wrapText="1"/>
    </xf>
    <xf numFmtId="164" fontId="3" fillId="0" borderId="0" xfId="1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5" fillId="0" borderId="1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1" xfId="2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164" fontId="4" fillId="4" borderId="6" xfId="2" applyFont="1" applyFill="1" applyBorder="1" applyAlignment="1">
      <alignment horizontal="center" vertical="center" wrapText="1"/>
    </xf>
    <xf numFmtId="164" fontId="4" fillId="4" borderId="6" xfId="1" applyFont="1" applyFill="1" applyBorder="1" applyAlignment="1">
      <alignment horizontal="center" vertical="center" wrapText="1"/>
    </xf>
    <xf numFmtId="164" fontId="2" fillId="4" borderId="6" xfId="2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164" fontId="2" fillId="0" borderId="1" xfId="2" applyFont="1" applyFill="1" applyBorder="1" applyAlignment="1">
      <alignment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Font="1" applyFill="1" applyBorder="1" applyAlignment="1">
      <alignment horizontal="center" vertical="center" wrapText="1"/>
    </xf>
    <xf numFmtId="164" fontId="2" fillId="0" borderId="12" xfId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9" fillId="4" borderId="14" xfId="0" applyFont="1" applyFill="1" applyBorder="1" applyAlignment="1">
      <alignment horizontal="center" vertical="center" wrapText="1"/>
    </xf>
    <xf numFmtId="164" fontId="9" fillId="4" borderId="15" xfId="2" applyFont="1" applyFill="1" applyBorder="1" applyAlignment="1">
      <alignment horizontal="center" vertical="center"/>
    </xf>
    <xf numFmtId="164" fontId="9" fillId="4" borderId="16" xfId="2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164" fontId="3" fillId="0" borderId="0" xfId="1" applyFont="1" applyAlignment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916E8BB0-D133-48F8-9D57-E10FF69CA17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165100</xdr:rowOff>
    </xdr:from>
    <xdr:ext cx="1905000" cy="600076"/>
    <xdr:pic>
      <xdr:nvPicPr>
        <xdr:cNvPr id="2" name="Imagen 1">
          <a:extLst>
            <a:ext uri="{FF2B5EF4-FFF2-40B4-BE49-F238E27FC236}">
              <a16:creationId xmlns:a16="http://schemas.microsoft.com/office/drawing/2014/main" id="{DF8A0917-2A91-4BEA-8B93-2D3C883B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5100"/>
          <a:ext cx="1905000" cy="60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310-F983-4B51-BC18-F58DDBA263ED}">
  <dimension ref="A1:J124"/>
  <sheetViews>
    <sheetView tabSelected="1" topLeftCell="A111" zoomScaleNormal="100" workbookViewId="0">
      <selection activeCell="F124" sqref="F124"/>
    </sheetView>
  </sheetViews>
  <sheetFormatPr baseColWidth="10" defaultRowHeight="15" x14ac:dyDescent="0.25"/>
  <cols>
    <col min="1" max="1" width="8.7109375" style="9" bestFit="1" customWidth="1"/>
    <col min="2" max="2" width="16" style="9" customWidth="1"/>
    <col min="3" max="3" width="17.28515625" style="9" customWidth="1"/>
    <col min="4" max="4" width="40" style="9" customWidth="1"/>
    <col min="5" max="5" width="60.5703125" style="14" customWidth="1"/>
    <col min="6" max="6" width="19.42578125" style="9" customWidth="1"/>
    <col min="7" max="7" width="18.5703125" style="21" bestFit="1" customWidth="1"/>
    <col min="8" max="9" width="11.42578125" style="1"/>
    <col min="10" max="10" width="11.42578125" style="2"/>
  </cols>
  <sheetData>
    <row r="1" spans="1:10" x14ac:dyDescent="0.25">
      <c r="A1" s="10"/>
      <c r="B1" s="11"/>
      <c r="C1" s="12"/>
      <c r="D1" s="12"/>
      <c r="E1" s="12"/>
      <c r="F1" s="12"/>
      <c r="G1" s="20"/>
      <c r="J1" s="1"/>
    </row>
    <row r="2" spans="1:10" x14ac:dyDescent="0.25">
      <c r="A2" s="10"/>
      <c r="B2" s="11"/>
      <c r="C2" s="12"/>
      <c r="D2" s="12"/>
      <c r="E2" s="12"/>
      <c r="F2" s="12"/>
      <c r="G2" s="20"/>
      <c r="J2" s="1"/>
    </row>
    <row r="3" spans="1:10" x14ac:dyDescent="0.25">
      <c r="A3" s="10"/>
      <c r="B3" s="11"/>
      <c r="C3" s="12"/>
      <c r="D3" s="12"/>
      <c r="E3" s="12"/>
      <c r="F3" s="12"/>
      <c r="G3" s="20"/>
      <c r="J3" s="1"/>
    </row>
    <row r="4" spans="1:10" x14ac:dyDescent="0.25">
      <c r="A4" s="10"/>
      <c r="B4" s="11"/>
      <c r="C4" s="12"/>
      <c r="D4" s="12"/>
      <c r="E4" s="12"/>
      <c r="F4" s="12"/>
      <c r="G4" s="20"/>
      <c r="J4" s="1"/>
    </row>
    <row r="5" spans="1:10" ht="15.75" thickBot="1" x14ac:dyDescent="0.3">
      <c r="A5" s="10"/>
      <c r="B5" s="11"/>
      <c r="C5" s="12"/>
      <c r="D5" s="12"/>
      <c r="E5" s="12"/>
      <c r="F5" s="12"/>
      <c r="G5" s="20"/>
      <c r="J5" s="1"/>
    </row>
    <row r="6" spans="1:10" ht="30" customHeight="1" thickBot="1" x14ac:dyDescent="0.3">
      <c r="A6" s="66" t="s">
        <v>128</v>
      </c>
      <c r="B6" s="67"/>
      <c r="C6" s="67"/>
      <c r="D6" s="67"/>
      <c r="E6" s="67"/>
      <c r="F6" s="67"/>
      <c r="G6" s="67"/>
      <c r="H6" s="67"/>
      <c r="I6" s="67"/>
      <c r="J6" s="68"/>
    </row>
    <row r="7" spans="1:10" ht="38.25" x14ac:dyDescent="0.25">
      <c r="A7" s="27" t="s">
        <v>122</v>
      </c>
      <c r="B7" s="28" t="s">
        <v>123</v>
      </c>
      <c r="C7" s="29" t="s">
        <v>0</v>
      </c>
      <c r="D7" s="30" t="s">
        <v>1</v>
      </c>
      <c r="E7" s="28" t="s">
        <v>2</v>
      </c>
      <c r="F7" s="30" t="s">
        <v>113</v>
      </c>
      <c r="G7" s="30" t="s">
        <v>124</v>
      </c>
      <c r="H7" s="31" t="s">
        <v>125</v>
      </c>
      <c r="I7" s="32" t="s">
        <v>126</v>
      </c>
      <c r="J7" s="33" t="s">
        <v>127</v>
      </c>
    </row>
    <row r="8" spans="1:10" ht="50.1" customHeight="1" x14ac:dyDescent="0.25">
      <c r="A8" s="47">
        <v>1</v>
      </c>
      <c r="B8" s="3" t="s">
        <v>50</v>
      </c>
      <c r="C8" s="4">
        <v>46014</v>
      </c>
      <c r="D8" s="4" t="s">
        <v>85</v>
      </c>
      <c r="E8" s="5" t="s">
        <v>114</v>
      </c>
      <c r="F8" s="17">
        <v>241900</v>
      </c>
      <c r="G8" s="22">
        <f>+F8</f>
        <v>241900</v>
      </c>
      <c r="H8" s="34">
        <f>+F8-G8</f>
        <v>0</v>
      </c>
      <c r="I8" s="3" t="s">
        <v>12</v>
      </c>
      <c r="J8" s="48" t="s">
        <v>129</v>
      </c>
    </row>
    <row r="9" spans="1:10" ht="50.1" customHeight="1" x14ac:dyDescent="0.25">
      <c r="A9" s="47"/>
      <c r="B9" s="3"/>
      <c r="C9" s="4"/>
      <c r="D9" s="35" t="s">
        <v>131</v>
      </c>
      <c r="E9" s="36"/>
      <c r="F9" s="39">
        <f>SUBTOTAL(9,F8:F8)</f>
        <v>241900</v>
      </c>
      <c r="G9" s="40">
        <f>SUBTOTAL(9,G8:G8)</f>
        <v>241900</v>
      </c>
      <c r="H9" s="41"/>
      <c r="I9" s="35"/>
      <c r="J9" s="49"/>
    </row>
    <row r="10" spans="1:10" ht="50.1" customHeight="1" x14ac:dyDescent="0.25">
      <c r="A10" s="47">
        <v>2</v>
      </c>
      <c r="B10" s="3" t="s">
        <v>29</v>
      </c>
      <c r="C10" s="4">
        <v>45993</v>
      </c>
      <c r="D10" s="5" t="s">
        <v>30</v>
      </c>
      <c r="E10" s="5" t="s">
        <v>31</v>
      </c>
      <c r="F10" s="17">
        <v>11898471</v>
      </c>
      <c r="G10" s="22">
        <f>+F10</f>
        <v>11898471</v>
      </c>
      <c r="H10" s="34">
        <f>+F10-G10</f>
        <v>0</v>
      </c>
      <c r="I10" s="3" t="s">
        <v>12</v>
      </c>
      <c r="J10" s="48" t="s">
        <v>129</v>
      </c>
    </row>
    <row r="11" spans="1:10" ht="50.1" customHeight="1" x14ac:dyDescent="0.25">
      <c r="A11" s="47">
        <v>3</v>
      </c>
      <c r="B11" s="3" t="s">
        <v>32</v>
      </c>
      <c r="C11" s="4">
        <v>45993</v>
      </c>
      <c r="D11" s="5" t="s">
        <v>30</v>
      </c>
      <c r="E11" s="5" t="s">
        <v>31</v>
      </c>
      <c r="F11" s="17">
        <v>11059963</v>
      </c>
      <c r="G11" s="22">
        <f>+F11</f>
        <v>11059963</v>
      </c>
      <c r="H11" s="34">
        <f>+F11-G11</f>
        <v>0</v>
      </c>
      <c r="I11" s="3" t="s">
        <v>12</v>
      </c>
      <c r="J11" s="48" t="s">
        <v>129</v>
      </c>
    </row>
    <row r="12" spans="1:10" ht="50.1" customHeight="1" x14ac:dyDescent="0.25">
      <c r="A12" s="47">
        <v>4</v>
      </c>
      <c r="B12" s="3" t="s">
        <v>33</v>
      </c>
      <c r="C12" s="4">
        <v>45993</v>
      </c>
      <c r="D12" s="5" t="s">
        <v>30</v>
      </c>
      <c r="E12" s="5" t="s">
        <v>34</v>
      </c>
      <c r="F12" s="17">
        <v>2999855</v>
      </c>
      <c r="G12" s="22">
        <f>+F12</f>
        <v>2999855</v>
      </c>
      <c r="H12" s="34">
        <f>+F12-G12</f>
        <v>0</v>
      </c>
      <c r="I12" s="3" t="s">
        <v>12</v>
      </c>
      <c r="J12" s="48" t="s">
        <v>129</v>
      </c>
    </row>
    <row r="13" spans="1:10" ht="50.1" customHeight="1" x14ac:dyDescent="0.25">
      <c r="A13" s="47"/>
      <c r="B13" s="3"/>
      <c r="C13" s="4"/>
      <c r="D13" s="36" t="s">
        <v>132</v>
      </c>
      <c r="E13" s="36"/>
      <c r="F13" s="39">
        <f>SUBTOTAL(9,F10:F12)</f>
        <v>25958289</v>
      </c>
      <c r="G13" s="40">
        <f>SUBTOTAL(9,G10:G12)</f>
        <v>25958289</v>
      </c>
      <c r="H13" s="41"/>
      <c r="I13" s="35"/>
      <c r="J13" s="49"/>
    </row>
    <row r="14" spans="1:10" ht="50.1" customHeight="1" x14ac:dyDescent="0.25">
      <c r="A14" s="47">
        <v>5</v>
      </c>
      <c r="B14" s="6" t="s">
        <v>36</v>
      </c>
      <c r="C14" s="8">
        <v>45946</v>
      </c>
      <c r="D14" s="5" t="s">
        <v>35</v>
      </c>
      <c r="E14" s="5" t="s">
        <v>37</v>
      </c>
      <c r="F14" s="23">
        <v>65077</v>
      </c>
      <c r="G14" s="22">
        <f t="shared" ref="G14:G24" si="0">+F14</f>
        <v>65077</v>
      </c>
      <c r="H14" s="34">
        <f t="shared" ref="H14:H24" si="1">+F14-G14</f>
        <v>0</v>
      </c>
      <c r="I14" s="3" t="s">
        <v>12</v>
      </c>
      <c r="J14" s="48" t="s">
        <v>129</v>
      </c>
    </row>
    <row r="15" spans="1:10" ht="50.1" customHeight="1" x14ac:dyDescent="0.25">
      <c r="A15" s="47">
        <v>6</v>
      </c>
      <c r="B15" s="3" t="s">
        <v>38</v>
      </c>
      <c r="C15" s="4">
        <v>45959</v>
      </c>
      <c r="D15" s="5" t="s">
        <v>35</v>
      </c>
      <c r="E15" s="5" t="s">
        <v>37</v>
      </c>
      <c r="F15" s="17">
        <v>69808.789999999994</v>
      </c>
      <c r="G15" s="22">
        <f t="shared" si="0"/>
        <v>69808.789999999994</v>
      </c>
      <c r="H15" s="34">
        <f t="shared" si="1"/>
        <v>0</v>
      </c>
      <c r="I15" s="3" t="s">
        <v>12</v>
      </c>
      <c r="J15" s="48" t="s">
        <v>129</v>
      </c>
    </row>
    <row r="16" spans="1:10" ht="50.1" customHeight="1" x14ac:dyDescent="0.25">
      <c r="A16" s="47">
        <v>7</v>
      </c>
      <c r="B16" s="3" t="s">
        <v>39</v>
      </c>
      <c r="C16" s="4">
        <v>45960</v>
      </c>
      <c r="D16" s="5" t="s">
        <v>35</v>
      </c>
      <c r="E16" s="5" t="s">
        <v>37</v>
      </c>
      <c r="F16" s="17">
        <v>298170.87</v>
      </c>
      <c r="G16" s="22">
        <f t="shared" si="0"/>
        <v>298170.87</v>
      </c>
      <c r="H16" s="34">
        <f t="shared" si="1"/>
        <v>0</v>
      </c>
      <c r="I16" s="3" t="s">
        <v>12</v>
      </c>
      <c r="J16" s="48" t="s">
        <v>129</v>
      </c>
    </row>
    <row r="17" spans="1:10" ht="50.1" customHeight="1" x14ac:dyDescent="0.25">
      <c r="A17" s="47">
        <v>8</v>
      </c>
      <c r="B17" s="3" t="s">
        <v>44</v>
      </c>
      <c r="C17" s="4">
        <v>45965</v>
      </c>
      <c r="D17" s="5" t="s">
        <v>35</v>
      </c>
      <c r="E17" s="5" t="s">
        <v>37</v>
      </c>
      <c r="F17" s="17">
        <v>11564</v>
      </c>
      <c r="G17" s="22">
        <f t="shared" si="0"/>
        <v>11564</v>
      </c>
      <c r="H17" s="34">
        <f t="shared" si="1"/>
        <v>0</v>
      </c>
      <c r="I17" s="3" t="s">
        <v>12</v>
      </c>
      <c r="J17" s="48" t="s">
        <v>129</v>
      </c>
    </row>
    <row r="18" spans="1:10" ht="50.1" customHeight="1" x14ac:dyDescent="0.25">
      <c r="A18" s="47">
        <v>9</v>
      </c>
      <c r="B18" s="3" t="s">
        <v>46</v>
      </c>
      <c r="C18" s="4">
        <v>45966</v>
      </c>
      <c r="D18" s="5" t="s">
        <v>35</v>
      </c>
      <c r="E18" s="5" t="s">
        <v>37</v>
      </c>
      <c r="F18" s="17">
        <v>224812.6</v>
      </c>
      <c r="G18" s="22">
        <f t="shared" si="0"/>
        <v>224812.6</v>
      </c>
      <c r="H18" s="34">
        <f t="shared" si="1"/>
        <v>0</v>
      </c>
      <c r="I18" s="3" t="s">
        <v>12</v>
      </c>
      <c r="J18" s="48" t="s">
        <v>129</v>
      </c>
    </row>
    <row r="19" spans="1:10" ht="50.1" customHeight="1" x14ac:dyDescent="0.25">
      <c r="A19" s="47">
        <v>10</v>
      </c>
      <c r="B19" s="3" t="s">
        <v>51</v>
      </c>
      <c r="C19" s="4">
        <v>45972</v>
      </c>
      <c r="D19" s="5" t="s">
        <v>35</v>
      </c>
      <c r="E19" s="5" t="s">
        <v>37</v>
      </c>
      <c r="F19" s="17">
        <v>347761.86</v>
      </c>
      <c r="G19" s="22">
        <f t="shared" si="0"/>
        <v>347761.86</v>
      </c>
      <c r="H19" s="34">
        <f t="shared" si="1"/>
        <v>0</v>
      </c>
      <c r="I19" s="3" t="s">
        <v>12</v>
      </c>
      <c r="J19" s="48" t="s">
        <v>129</v>
      </c>
    </row>
    <row r="20" spans="1:10" ht="50.1" customHeight="1" x14ac:dyDescent="0.25">
      <c r="A20" s="47">
        <v>11</v>
      </c>
      <c r="B20" s="3" t="s">
        <v>55</v>
      </c>
      <c r="C20" s="4">
        <v>45979</v>
      </c>
      <c r="D20" s="5" t="s">
        <v>35</v>
      </c>
      <c r="E20" s="5" t="s">
        <v>37</v>
      </c>
      <c r="F20" s="17">
        <v>245351.83</v>
      </c>
      <c r="G20" s="22">
        <f t="shared" si="0"/>
        <v>245351.83</v>
      </c>
      <c r="H20" s="34">
        <f t="shared" si="1"/>
        <v>0</v>
      </c>
      <c r="I20" s="3" t="s">
        <v>12</v>
      </c>
      <c r="J20" s="48" t="s">
        <v>129</v>
      </c>
    </row>
    <row r="21" spans="1:10" ht="50.1" customHeight="1" x14ac:dyDescent="0.25">
      <c r="A21" s="47">
        <v>12</v>
      </c>
      <c r="B21" s="3" t="s">
        <v>56</v>
      </c>
      <c r="C21" s="4">
        <v>45989</v>
      </c>
      <c r="D21" s="5" t="s">
        <v>35</v>
      </c>
      <c r="E21" s="5" t="s">
        <v>37</v>
      </c>
      <c r="F21" s="17">
        <v>390623.99</v>
      </c>
      <c r="G21" s="22">
        <f t="shared" si="0"/>
        <v>390623.99</v>
      </c>
      <c r="H21" s="34">
        <f t="shared" si="1"/>
        <v>0</v>
      </c>
      <c r="I21" s="3" t="s">
        <v>12</v>
      </c>
      <c r="J21" s="48" t="s">
        <v>129</v>
      </c>
    </row>
    <row r="22" spans="1:10" ht="50.1" customHeight="1" x14ac:dyDescent="0.25">
      <c r="A22" s="47">
        <v>13</v>
      </c>
      <c r="B22" s="3" t="s">
        <v>57</v>
      </c>
      <c r="C22" s="4">
        <v>45989</v>
      </c>
      <c r="D22" s="5" t="s">
        <v>35</v>
      </c>
      <c r="E22" s="5" t="s">
        <v>37</v>
      </c>
      <c r="F22" s="17">
        <v>66451.7</v>
      </c>
      <c r="G22" s="22">
        <f t="shared" si="0"/>
        <v>66451.7</v>
      </c>
      <c r="H22" s="34">
        <f t="shared" si="1"/>
        <v>0</v>
      </c>
      <c r="I22" s="3" t="s">
        <v>12</v>
      </c>
      <c r="J22" s="48" t="s">
        <v>129</v>
      </c>
    </row>
    <row r="23" spans="1:10" ht="50.1" customHeight="1" x14ac:dyDescent="0.25">
      <c r="A23" s="47">
        <v>14</v>
      </c>
      <c r="B23" s="3" t="s">
        <v>58</v>
      </c>
      <c r="C23" s="4">
        <v>45993</v>
      </c>
      <c r="D23" s="5" t="s">
        <v>35</v>
      </c>
      <c r="E23" s="5" t="s">
        <v>37</v>
      </c>
      <c r="F23" s="17">
        <v>279551.81</v>
      </c>
      <c r="G23" s="22">
        <f t="shared" si="0"/>
        <v>279551.81</v>
      </c>
      <c r="H23" s="34">
        <f t="shared" si="1"/>
        <v>0</v>
      </c>
      <c r="I23" s="3" t="s">
        <v>12</v>
      </c>
      <c r="J23" s="48" t="s">
        <v>129</v>
      </c>
    </row>
    <row r="24" spans="1:10" ht="50.1" customHeight="1" x14ac:dyDescent="0.25">
      <c r="A24" s="47">
        <v>15</v>
      </c>
      <c r="B24" s="3" t="s">
        <v>59</v>
      </c>
      <c r="C24" s="4">
        <v>46000</v>
      </c>
      <c r="D24" s="5" t="s">
        <v>35</v>
      </c>
      <c r="E24" s="5" t="s">
        <v>37</v>
      </c>
      <c r="F24" s="17">
        <v>206051.85</v>
      </c>
      <c r="G24" s="22">
        <f t="shared" si="0"/>
        <v>206051.85</v>
      </c>
      <c r="H24" s="34">
        <f t="shared" si="1"/>
        <v>0</v>
      </c>
      <c r="I24" s="3" t="s">
        <v>12</v>
      </c>
      <c r="J24" s="48" t="s">
        <v>129</v>
      </c>
    </row>
    <row r="25" spans="1:10" ht="50.1" customHeight="1" x14ac:dyDescent="0.25">
      <c r="A25" s="47"/>
      <c r="B25" s="3"/>
      <c r="C25" s="4"/>
      <c r="D25" s="36" t="s">
        <v>133</v>
      </c>
      <c r="E25" s="36"/>
      <c r="F25" s="39">
        <f>SUBTOTAL(9,F14:F24)</f>
        <v>2205226.2999999998</v>
      </c>
      <c r="G25" s="40">
        <f>SUBTOTAL(9,G14:G24)</f>
        <v>2205226.2999999998</v>
      </c>
      <c r="H25" s="41"/>
      <c r="I25" s="35"/>
      <c r="J25" s="49"/>
    </row>
    <row r="26" spans="1:10" ht="50.1" customHeight="1" x14ac:dyDescent="0.25">
      <c r="A26" s="47">
        <v>16</v>
      </c>
      <c r="B26" s="15" t="s">
        <v>12</v>
      </c>
      <c r="C26" s="16">
        <v>46037</v>
      </c>
      <c r="D26" s="19" t="s">
        <v>111</v>
      </c>
      <c r="E26" s="19" t="s">
        <v>112</v>
      </c>
      <c r="F26" s="18">
        <v>1169985.31</v>
      </c>
      <c r="G26" s="22">
        <f>+F26</f>
        <v>1169985.31</v>
      </c>
      <c r="H26" s="34">
        <f>+F26-G26</f>
        <v>0</v>
      </c>
      <c r="I26" s="3" t="s">
        <v>12</v>
      </c>
      <c r="J26" s="48" t="s">
        <v>129</v>
      </c>
    </row>
    <row r="27" spans="1:10" ht="50.1" customHeight="1" x14ac:dyDescent="0.25">
      <c r="A27" s="47"/>
      <c r="B27" s="15"/>
      <c r="C27" s="16"/>
      <c r="D27" s="37" t="s">
        <v>134</v>
      </c>
      <c r="E27" s="37"/>
      <c r="F27" s="42">
        <f>SUBTOTAL(9,F26:F26)</f>
        <v>1169985.31</v>
      </c>
      <c r="G27" s="40">
        <f>SUBTOTAL(9,G26:G26)</f>
        <v>1169985.31</v>
      </c>
      <c r="H27" s="41"/>
      <c r="I27" s="35"/>
      <c r="J27" s="49"/>
    </row>
    <row r="28" spans="1:10" ht="50.1" customHeight="1" x14ac:dyDescent="0.25">
      <c r="A28" s="47">
        <v>17</v>
      </c>
      <c r="B28" s="3" t="s">
        <v>66</v>
      </c>
      <c r="C28" s="4">
        <v>45982</v>
      </c>
      <c r="D28" s="5" t="s">
        <v>67</v>
      </c>
      <c r="E28" s="5" t="s">
        <v>68</v>
      </c>
      <c r="F28" s="17">
        <v>2544600.36</v>
      </c>
      <c r="G28" s="22">
        <f>+F28</f>
        <v>2544600.36</v>
      </c>
      <c r="H28" s="34">
        <f>+F28-G28</f>
        <v>0</v>
      </c>
      <c r="I28" s="3" t="s">
        <v>12</v>
      </c>
      <c r="J28" s="48" t="s">
        <v>129</v>
      </c>
    </row>
    <row r="29" spans="1:10" ht="50.1" customHeight="1" x14ac:dyDescent="0.25">
      <c r="A29" s="47"/>
      <c r="B29" s="3"/>
      <c r="C29" s="4"/>
      <c r="D29" s="36" t="s">
        <v>135</v>
      </c>
      <c r="E29" s="36"/>
      <c r="F29" s="39">
        <f>SUBTOTAL(9,F28:F28)</f>
        <v>2544600.36</v>
      </c>
      <c r="G29" s="40">
        <f>SUBTOTAL(9,G28:G28)</f>
        <v>2544600.36</v>
      </c>
      <c r="H29" s="41"/>
      <c r="I29" s="35"/>
      <c r="J29" s="49"/>
    </row>
    <row r="30" spans="1:10" ht="50.1" customHeight="1" x14ac:dyDescent="0.25">
      <c r="A30" s="47">
        <v>18</v>
      </c>
      <c r="B30" s="3" t="s">
        <v>42</v>
      </c>
      <c r="C30" s="4">
        <v>45960</v>
      </c>
      <c r="D30" s="5" t="s">
        <v>43</v>
      </c>
      <c r="E30" s="5" t="s">
        <v>82</v>
      </c>
      <c r="F30" s="17">
        <v>976329.64</v>
      </c>
      <c r="G30" s="22">
        <f>+F30</f>
        <v>976329.64</v>
      </c>
      <c r="H30" s="34">
        <f>+F30-G30</f>
        <v>0</v>
      </c>
      <c r="I30" s="3" t="s">
        <v>12</v>
      </c>
      <c r="J30" s="48" t="s">
        <v>129</v>
      </c>
    </row>
    <row r="31" spans="1:10" ht="50.1" customHeight="1" x14ac:dyDescent="0.25">
      <c r="A31" s="47"/>
      <c r="B31" s="3"/>
      <c r="C31" s="4"/>
      <c r="D31" s="36" t="s">
        <v>136</v>
      </c>
      <c r="E31" s="36"/>
      <c r="F31" s="39">
        <f>SUBTOTAL(9,F30:F30)</f>
        <v>976329.64</v>
      </c>
      <c r="G31" s="40">
        <f>SUBTOTAL(9,G30:G30)</f>
        <v>976329.64</v>
      </c>
      <c r="H31" s="41"/>
      <c r="I31" s="35"/>
      <c r="J31" s="49"/>
    </row>
    <row r="32" spans="1:10" ht="50.1" customHeight="1" x14ac:dyDescent="0.25">
      <c r="A32" s="47">
        <v>19</v>
      </c>
      <c r="B32" s="3" t="s">
        <v>83</v>
      </c>
      <c r="C32" s="4">
        <v>46022</v>
      </c>
      <c r="D32" s="5" t="s">
        <v>79</v>
      </c>
      <c r="E32" s="3" t="s">
        <v>80</v>
      </c>
      <c r="F32" s="17">
        <v>928871.11</v>
      </c>
      <c r="G32" s="22">
        <f>+F32</f>
        <v>928871.11</v>
      </c>
      <c r="H32" s="34">
        <f>+F32-G32</f>
        <v>0</v>
      </c>
      <c r="I32" s="3" t="s">
        <v>12</v>
      </c>
      <c r="J32" s="48" t="s">
        <v>129</v>
      </c>
    </row>
    <row r="33" spans="1:10" ht="50.1" customHeight="1" x14ac:dyDescent="0.25">
      <c r="A33" s="47"/>
      <c r="B33" s="3"/>
      <c r="C33" s="4"/>
      <c r="D33" s="36" t="s">
        <v>137</v>
      </c>
      <c r="E33" s="35"/>
      <c r="F33" s="39">
        <f>SUBTOTAL(9,F32:F32)</f>
        <v>928871.11</v>
      </c>
      <c r="G33" s="40">
        <f>SUBTOTAL(9,G32:G32)</f>
        <v>928871.11</v>
      </c>
      <c r="H33" s="41"/>
      <c r="I33" s="35"/>
      <c r="J33" s="49"/>
    </row>
    <row r="34" spans="1:10" ht="50.1" customHeight="1" x14ac:dyDescent="0.25">
      <c r="A34" s="47">
        <v>20</v>
      </c>
      <c r="B34" s="3" t="s">
        <v>106</v>
      </c>
      <c r="C34" s="4">
        <v>46018</v>
      </c>
      <c r="D34" s="5" t="s">
        <v>91</v>
      </c>
      <c r="E34" s="5" t="s">
        <v>115</v>
      </c>
      <c r="F34" s="22">
        <v>37062.47</v>
      </c>
      <c r="G34" s="22">
        <f>+F34</f>
        <v>37062.47</v>
      </c>
      <c r="H34" s="34">
        <f>+F34-G34</f>
        <v>0</v>
      </c>
      <c r="I34" s="3" t="s">
        <v>12</v>
      </c>
      <c r="J34" s="48" t="s">
        <v>129</v>
      </c>
    </row>
    <row r="35" spans="1:10" ht="50.1" customHeight="1" x14ac:dyDescent="0.25">
      <c r="A35" s="47">
        <v>21</v>
      </c>
      <c r="B35" s="3" t="s">
        <v>107</v>
      </c>
      <c r="C35" s="4">
        <v>46018</v>
      </c>
      <c r="D35" s="5" t="s">
        <v>91</v>
      </c>
      <c r="E35" s="5" t="s">
        <v>115</v>
      </c>
      <c r="F35" s="22">
        <v>35825.19</v>
      </c>
      <c r="G35" s="22">
        <f>+F35</f>
        <v>35825.19</v>
      </c>
      <c r="H35" s="34">
        <f>+F35-G35</f>
        <v>0</v>
      </c>
      <c r="I35" s="3" t="s">
        <v>12</v>
      </c>
      <c r="J35" s="48" t="s">
        <v>129</v>
      </c>
    </row>
    <row r="36" spans="1:10" ht="50.1" customHeight="1" x14ac:dyDescent="0.25">
      <c r="A36" s="47"/>
      <c r="B36" s="3"/>
      <c r="C36" s="4"/>
      <c r="D36" s="36" t="s">
        <v>138</v>
      </c>
      <c r="E36" s="36"/>
      <c r="F36" s="40">
        <f>SUBTOTAL(9,F34:F35)</f>
        <v>72887.66</v>
      </c>
      <c r="G36" s="40">
        <f>SUBTOTAL(9,G34:G35)</f>
        <v>72887.66</v>
      </c>
      <c r="H36" s="41"/>
      <c r="I36" s="35"/>
      <c r="J36" s="49"/>
    </row>
    <row r="37" spans="1:10" ht="50.1" customHeight="1" x14ac:dyDescent="0.25">
      <c r="A37" s="47">
        <v>22</v>
      </c>
      <c r="B37" s="3" t="s">
        <v>3</v>
      </c>
      <c r="C37" s="4">
        <v>45930</v>
      </c>
      <c r="D37" s="5" t="s">
        <v>4</v>
      </c>
      <c r="E37" s="5" t="s">
        <v>5</v>
      </c>
      <c r="F37" s="17">
        <v>20579190.359999999</v>
      </c>
      <c r="G37" s="22">
        <f>+F37</f>
        <v>20579190.359999999</v>
      </c>
      <c r="H37" s="34">
        <f>+F37-G37</f>
        <v>0</v>
      </c>
      <c r="I37" s="3" t="s">
        <v>12</v>
      </c>
      <c r="J37" s="48" t="s">
        <v>129</v>
      </c>
    </row>
    <row r="38" spans="1:10" ht="50.1" customHeight="1" x14ac:dyDescent="0.25">
      <c r="A38" s="47">
        <v>23</v>
      </c>
      <c r="B38" s="3" t="s">
        <v>6</v>
      </c>
      <c r="C38" s="4">
        <v>45959</v>
      </c>
      <c r="D38" s="5" t="s">
        <v>4</v>
      </c>
      <c r="E38" s="5" t="s">
        <v>7</v>
      </c>
      <c r="F38" s="17">
        <v>161337423.56</v>
      </c>
      <c r="G38" s="22">
        <f>+F38</f>
        <v>161337423.56</v>
      </c>
      <c r="H38" s="34">
        <f>+F38-G38</f>
        <v>0</v>
      </c>
      <c r="I38" s="3" t="s">
        <v>12</v>
      </c>
      <c r="J38" s="48" t="s">
        <v>129</v>
      </c>
    </row>
    <row r="39" spans="1:10" ht="50.1" customHeight="1" x14ac:dyDescent="0.25">
      <c r="A39" s="47">
        <v>24</v>
      </c>
      <c r="B39" s="3" t="s">
        <v>40</v>
      </c>
      <c r="C39" s="4">
        <v>45989</v>
      </c>
      <c r="D39" s="5" t="s">
        <v>4</v>
      </c>
      <c r="E39" s="5" t="s">
        <v>41</v>
      </c>
      <c r="F39" s="17">
        <v>161207717.25999999</v>
      </c>
      <c r="G39" s="22">
        <f>+F39</f>
        <v>161207717.25999999</v>
      </c>
      <c r="H39" s="34">
        <f>+F39-G39</f>
        <v>0</v>
      </c>
      <c r="I39" s="3" t="s">
        <v>12</v>
      </c>
      <c r="J39" s="48" t="s">
        <v>129</v>
      </c>
    </row>
    <row r="40" spans="1:10" ht="50.1" customHeight="1" x14ac:dyDescent="0.25">
      <c r="A40" s="47"/>
      <c r="B40" s="3"/>
      <c r="C40" s="4"/>
      <c r="D40" s="36" t="s">
        <v>139</v>
      </c>
      <c r="E40" s="36"/>
      <c r="F40" s="39">
        <f>SUBTOTAL(9,F37:F39)</f>
        <v>343124331.18000001</v>
      </c>
      <c r="G40" s="40">
        <f>SUBTOTAL(9,G37:G39)</f>
        <v>343124331.18000001</v>
      </c>
      <c r="H40" s="41"/>
      <c r="I40" s="35"/>
      <c r="J40" s="49"/>
    </row>
    <row r="41" spans="1:10" ht="50.1" customHeight="1" x14ac:dyDescent="0.25">
      <c r="A41" s="47">
        <v>25</v>
      </c>
      <c r="B41" s="3" t="s">
        <v>8</v>
      </c>
      <c r="C41" s="4">
        <v>45967</v>
      </c>
      <c r="D41" s="5" t="s">
        <v>9</v>
      </c>
      <c r="E41" s="5" t="s">
        <v>116</v>
      </c>
      <c r="F41" s="17">
        <v>537608</v>
      </c>
      <c r="G41" s="22">
        <f>+F41</f>
        <v>537608</v>
      </c>
      <c r="H41" s="34">
        <f>+F41-G41</f>
        <v>0</v>
      </c>
      <c r="I41" s="3" t="s">
        <v>12</v>
      </c>
      <c r="J41" s="48" t="s">
        <v>129</v>
      </c>
    </row>
    <row r="42" spans="1:10" ht="50.1" customHeight="1" x14ac:dyDescent="0.25">
      <c r="A42" s="47"/>
      <c r="B42" s="3"/>
      <c r="C42" s="4"/>
      <c r="D42" s="36" t="s">
        <v>140</v>
      </c>
      <c r="E42" s="36"/>
      <c r="F42" s="39">
        <f>SUBTOTAL(9,F41:F41)</f>
        <v>537608</v>
      </c>
      <c r="G42" s="40">
        <f>SUBTOTAL(9,G41:G41)</f>
        <v>537608</v>
      </c>
      <c r="H42" s="41"/>
      <c r="I42" s="35"/>
      <c r="J42" s="49"/>
    </row>
    <row r="43" spans="1:10" ht="50.1" customHeight="1" x14ac:dyDescent="0.25">
      <c r="A43" s="47">
        <v>26</v>
      </c>
      <c r="B43" s="3" t="s">
        <v>10</v>
      </c>
      <c r="C43" s="4">
        <v>45908</v>
      </c>
      <c r="D43" s="5" t="s">
        <v>11</v>
      </c>
      <c r="E43" s="5" t="s">
        <v>81</v>
      </c>
      <c r="F43" s="17">
        <v>1471631.1</v>
      </c>
      <c r="G43" s="22">
        <f>+F43</f>
        <v>1471631.1</v>
      </c>
      <c r="H43" s="34">
        <f>+F43-G43</f>
        <v>0</v>
      </c>
      <c r="I43" s="3" t="s">
        <v>12</v>
      </c>
      <c r="J43" s="48" t="s">
        <v>129</v>
      </c>
    </row>
    <row r="44" spans="1:10" ht="50.1" customHeight="1" x14ac:dyDescent="0.25">
      <c r="A44" s="47"/>
      <c r="B44" s="3"/>
      <c r="C44" s="4"/>
      <c r="D44" s="36" t="s">
        <v>141</v>
      </c>
      <c r="E44" s="36"/>
      <c r="F44" s="39">
        <f>SUBTOTAL(9,F43:F43)</f>
        <v>1471631.1</v>
      </c>
      <c r="G44" s="40">
        <f>SUBTOTAL(9,G43:G43)</f>
        <v>1471631.1</v>
      </c>
      <c r="H44" s="41"/>
      <c r="I44" s="35"/>
      <c r="J44" s="49"/>
    </row>
    <row r="45" spans="1:10" ht="50.1" customHeight="1" x14ac:dyDescent="0.25">
      <c r="A45" s="47">
        <v>27</v>
      </c>
      <c r="B45" s="3" t="s">
        <v>83</v>
      </c>
      <c r="C45" s="4">
        <v>46053</v>
      </c>
      <c r="D45" s="5" t="s">
        <v>75</v>
      </c>
      <c r="E45" s="3" t="s">
        <v>80</v>
      </c>
      <c r="F45" s="17">
        <v>72692080.900000006</v>
      </c>
      <c r="G45" s="22">
        <f>+F45</f>
        <v>72692080.900000006</v>
      </c>
      <c r="H45" s="34">
        <f>+F45-G45</f>
        <v>0</v>
      </c>
      <c r="I45" s="3" t="s">
        <v>12</v>
      </c>
      <c r="J45" s="48" t="s">
        <v>129</v>
      </c>
    </row>
    <row r="46" spans="1:10" ht="50.1" customHeight="1" x14ac:dyDescent="0.25">
      <c r="A46" s="47"/>
      <c r="B46" s="3"/>
      <c r="C46" s="4"/>
      <c r="D46" s="36" t="s">
        <v>142</v>
      </c>
      <c r="E46" s="35"/>
      <c r="F46" s="39">
        <f>SUBTOTAL(9,F45:F45)</f>
        <v>72692080.900000006</v>
      </c>
      <c r="G46" s="40">
        <f>SUBTOTAL(9,G45:G45)</f>
        <v>72692080.900000006</v>
      </c>
      <c r="H46" s="41"/>
      <c r="I46" s="35"/>
      <c r="J46" s="49"/>
    </row>
    <row r="47" spans="1:10" ht="50.1" customHeight="1" x14ac:dyDescent="0.25">
      <c r="A47" s="47">
        <v>28</v>
      </c>
      <c r="B47" s="3" t="s">
        <v>83</v>
      </c>
      <c r="C47" s="4">
        <v>46022</v>
      </c>
      <c r="D47" s="5" t="s">
        <v>100</v>
      </c>
      <c r="E47" s="5" t="s">
        <v>101</v>
      </c>
      <c r="F47" s="17">
        <v>51199186.700000003</v>
      </c>
      <c r="G47" s="22">
        <f>+F47</f>
        <v>51199186.700000003</v>
      </c>
      <c r="H47" s="34">
        <f>+F47-G47</f>
        <v>0</v>
      </c>
      <c r="I47" s="3" t="s">
        <v>12</v>
      </c>
      <c r="J47" s="48" t="s">
        <v>129</v>
      </c>
    </row>
    <row r="48" spans="1:10" ht="50.1" customHeight="1" x14ac:dyDescent="0.25">
      <c r="A48" s="47"/>
      <c r="B48" s="3"/>
      <c r="C48" s="4"/>
      <c r="D48" s="36" t="s">
        <v>143</v>
      </c>
      <c r="E48" s="36"/>
      <c r="F48" s="39">
        <f>SUBTOTAL(9,F47:F47)</f>
        <v>51199186.700000003</v>
      </c>
      <c r="G48" s="40">
        <f>SUBTOTAL(9,G47:G47)</f>
        <v>51199186.700000003</v>
      </c>
      <c r="H48" s="41"/>
      <c r="I48" s="35"/>
      <c r="J48" s="49"/>
    </row>
    <row r="49" spans="1:10" ht="50.1" customHeight="1" x14ac:dyDescent="0.25">
      <c r="A49" s="47">
        <v>29</v>
      </c>
      <c r="B49" s="3" t="s">
        <v>83</v>
      </c>
      <c r="C49" s="4">
        <v>46053</v>
      </c>
      <c r="D49" s="5" t="s">
        <v>86</v>
      </c>
      <c r="E49" s="3" t="s">
        <v>80</v>
      </c>
      <c r="F49" s="17">
        <v>107513.46</v>
      </c>
      <c r="G49" s="22">
        <f>+F49</f>
        <v>107513.46</v>
      </c>
      <c r="H49" s="34">
        <f>+F49-G49</f>
        <v>0</v>
      </c>
      <c r="I49" s="3" t="s">
        <v>12</v>
      </c>
      <c r="J49" s="48" t="s">
        <v>129</v>
      </c>
    </row>
    <row r="50" spans="1:10" ht="50.1" customHeight="1" x14ac:dyDescent="0.25">
      <c r="A50" s="47"/>
      <c r="B50" s="3"/>
      <c r="C50" s="4"/>
      <c r="D50" s="36" t="s">
        <v>144</v>
      </c>
      <c r="E50" s="35"/>
      <c r="F50" s="39">
        <f>SUBTOTAL(9,F49:F49)</f>
        <v>107513.46</v>
      </c>
      <c r="G50" s="40">
        <f>SUBTOTAL(9,G49:G49)</f>
        <v>107513.46</v>
      </c>
      <c r="H50" s="41"/>
      <c r="I50" s="35"/>
      <c r="J50" s="49"/>
    </row>
    <row r="51" spans="1:10" ht="50.1" customHeight="1" x14ac:dyDescent="0.25">
      <c r="A51" s="47">
        <v>30</v>
      </c>
      <c r="B51" s="3" t="s">
        <v>74</v>
      </c>
      <c r="C51" s="4">
        <v>46036</v>
      </c>
      <c r="D51" s="5" t="s">
        <v>87</v>
      </c>
      <c r="E51" s="3" t="s">
        <v>80</v>
      </c>
      <c r="F51" s="17">
        <v>1130285.22</v>
      </c>
      <c r="G51" s="22">
        <f>+F51</f>
        <v>1130285.22</v>
      </c>
      <c r="H51" s="34">
        <f>+F51-G51</f>
        <v>0</v>
      </c>
      <c r="I51" s="3" t="s">
        <v>12</v>
      </c>
      <c r="J51" s="48" t="s">
        <v>129</v>
      </c>
    </row>
    <row r="52" spans="1:10" ht="50.1" customHeight="1" x14ac:dyDescent="0.25">
      <c r="A52" s="47"/>
      <c r="B52" s="3"/>
      <c r="C52" s="4"/>
      <c r="D52" s="36" t="s">
        <v>145</v>
      </c>
      <c r="E52" s="35"/>
      <c r="F52" s="39">
        <f>SUBTOTAL(9,F51:F51)</f>
        <v>1130285.22</v>
      </c>
      <c r="G52" s="40">
        <f>SUBTOTAL(9,G51:G51)</f>
        <v>1130285.22</v>
      </c>
      <c r="H52" s="41"/>
      <c r="I52" s="35"/>
      <c r="J52" s="49"/>
    </row>
    <row r="53" spans="1:10" ht="50.1" customHeight="1" x14ac:dyDescent="0.25">
      <c r="A53" s="47">
        <v>31</v>
      </c>
      <c r="B53" s="3" t="s">
        <v>52</v>
      </c>
      <c r="C53" s="4">
        <v>46006</v>
      </c>
      <c r="D53" s="5" t="s">
        <v>53</v>
      </c>
      <c r="E53" s="5" t="s">
        <v>117</v>
      </c>
      <c r="F53" s="17">
        <v>4455943.49</v>
      </c>
      <c r="G53" s="22">
        <f>+F53</f>
        <v>4455943.49</v>
      </c>
      <c r="H53" s="34">
        <f>+F53-G53</f>
        <v>0</v>
      </c>
      <c r="I53" s="3" t="s">
        <v>12</v>
      </c>
      <c r="J53" s="48" t="s">
        <v>129</v>
      </c>
    </row>
    <row r="54" spans="1:10" ht="50.1" customHeight="1" x14ac:dyDescent="0.25">
      <c r="A54" s="47"/>
      <c r="B54" s="3"/>
      <c r="C54" s="4"/>
      <c r="D54" s="36" t="s">
        <v>146</v>
      </c>
      <c r="E54" s="36"/>
      <c r="F54" s="39">
        <f>SUBTOTAL(9,F53:F53)</f>
        <v>4455943.49</v>
      </c>
      <c r="G54" s="40">
        <f>SUBTOTAL(9,G53:G53)</f>
        <v>4455943.49</v>
      </c>
      <c r="H54" s="41"/>
      <c r="I54" s="35"/>
      <c r="J54" s="49"/>
    </row>
    <row r="55" spans="1:10" ht="50.1" customHeight="1" x14ac:dyDescent="0.25">
      <c r="A55" s="47">
        <v>32</v>
      </c>
      <c r="B55" s="3" t="s">
        <v>16</v>
      </c>
      <c r="C55" s="4">
        <v>45999</v>
      </c>
      <c r="D55" s="5" t="s">
        <v>17</v>
      </c>
      <c r="E55" s="5" t="s">
        <v>118</v>
      </c>
      <c r="F55" s="17">
        <v>557606.63</v>
      </c>
      <c r="G55" s="22">
        <f>+F55</f>
        <v>557606.63</v>
      </c>
      <c r="H55" s="34">
        <f>+F55-G55</f>
        <v>0</v>
      </c>
      <c r="I55" s="3" t="s">
        <v>12</v>
      </c>
      <c r="J55" s="48" t="s">
        <v>129</v>
      </c>
    </row>
    <row r="56" spans="1:10" ht="50.1" customHeight="1" x14ac:dyDescent="0.25">
      <c r="A56" s="47"/>
      <c r="B56" s="3"/>
      <c r="C56" s="4"/>
      <c r="D56" s="36" t="s">
        <v>147</v>
      </c>
      <c r="E56" s="36"/>
      <c r="F56" s="39">
        <f>SUBTOTAL(9,F55:F55)</f>
        <v>557606.63</v>
      </c>
      <c r="G56" s="40">
        <f>SUBTOTAL(9,G55:G55)</f>
        <v>557606.63</v>
      </c>
      <c r="H56" s="41"/>
      <c r="I56" s="35"/>
      <c r="J56" s="49"/>
    </row>
    <row r="57" spans="1:10" ht="50.1" customHeight="1" x14ac:dyDescent="0.25">
      <c r="A57" s="47">
        <v>33</v>
      </c>
      <c r="B57" s="3" t="s">
        <v>88</v>
      </c>
      <c r="C57" s="4">
        <v>46010</v>
      </c>
      <c r="D57" s="5" t="s">
        <v>89</v>
      </c>
      <c r="E57" s="5" t="s">
        <v>90</v>
      </c>
      <c r="F57" s="17">
        <v>422481.3</v>
      </c>
      <c r="G57" s="22">
        <f>+F57</f>
        <v>422481.3</v>
      </c>
      <c r="H57" s="34">
        <f>+F57-G57</f>
        <v>0</v>
      </c>
      <c r="I57" s="3" t="s">
        <v>12</v>
      </c>
      <c r="J57" s="48" t="s">
        <v>129</v>
      </c>
    </row>
    <row r="58" spans="1:10" ht="50.1" customHeight="1" x14ac:dyDescent="0.25">
      <c r="A58" s="47"/>
      <c r="B58" s="3"/>
      <c r="C58" s="4"/>
      <c r="D58" s="36" t="s">
        <v>148</v>
      </c>
      <c r="E58" s="36"/>
      <c r="F58" s="39">
        <f>SUBTOTAL(9,F57:F57)</f>
        <v>422481.3</v>
      </c>
      <c r="G58" s="40">
        <f>SUBTOTAL(9,G57:G57)</f>
        <v>422481.3</v>
      </c>
      <c r="H58" s="41"/>
      <c r="I58" s="35"/>
      <c r="J58" s="49"/>
    </row>
    <row r="59" spans="1:10" ht="50.1" customHeight="1" x14ac:dyDescent="0.25">
      <c r="A59" s="47">
        <v>34</v>
      </c>
      <c r="B59" s="3" t="s">
        <v>63</v>
      </c>
      <c r="C59" s="4">
        <v>45994</v>
      </c>
      <c r="D59" s="5" t="s">
        <v>64</v>
      </c>
      <c r="E59" s="5" t="s">
        <v>65</v>
      </c>
      <c r="F59" s="17">
        <v>5459370.2999999998</v>
      </c>
      <c r="G59" s="22">
        <f>+F59</f>
        <v>5459370.2999999998</v>
      </c>
      <c r="H59" s="34">
        <f>+F59-G59</f>
        <v>0</v>
      </c>
      <c r="I59" s="3" t="s">
        <v>12</v>
      </c>
      <c r="J59" s="48" t="s">
        <v>129</v>
      </c>
    </row>
    <row r="60" spans="1:10" ht="50.1" customHeight="1" x14ac:dyDescent="0.25">
      <c r="A60" s="47"/>
      <c r="B60" s="3"/>
      <c r="C60" s="4"/>
      <c r="D60" s="36" t="s">
        <v>149</v>
      </c>
      <c r="E60" s="36"/>
      <c r="F60" s="39">
        <f>SUBTOTAL(9,F59:F59)</f>
        <v>5459370.2999999998</v>
      </c>
      <c r="G60" s="40">
        <f>SUBTOTAL(9,G59:G59)</f>
        <v>5459370.2999999998</v>
      </c>
      <c r="H60" s="41"/>
      <c r="I60" s="35"/>
      <c r="J60" s="49"/>
    </row>
    <row r="61" spans="1:10" ht="50.1" customHeight="1" x14ac:dyDescent="0.25">
      <c r="A61" s="47">
        <v>35</v>
      </c>
      <c r="B61" s="3" t="s">
        <v>12</v>
      </c>
      <c r="C61" s="4">
        <v>45974</v>
      </c>
      <c r="D61" s="5" t="s">
        <v>69</v>
      </c>
      <c r="E61" s="5" t="s">
        <v>70</v>
      </c>
      <c r="F61" s="17">
        <v>5116377.5</v>
      </c>
      <c r="G61" s="22">
        <f>+F61</f>
        <v>5116377.5</v>
      </c>
      <c r="H61" s="34">
        <f>+F61-G61</f>
        <v>0</v>
      </c>
      <c r="I61" s="3" t="s">
        <v>12</v>
      </c>
      <c r="J61" s="48" t="s">
        <v>129</v>
      </c>
    </row>
    <row r="62" spans="1:10" ht="50.1" customHeight="1" x14ac:dyDescent="0.25">
      <c r="A62" s="47"/>
      <c r="B62" s="3"/>
      <c r="C62" s="4"/>
      <c r="D62" s="36" t="s">
        <v>150</v>
      </c>
      <c r="E62" s="36"/>
      <c r="F62" s="39">
        <f>SUBTOTAL(9,F61:F61)</f>
        <v>5116377.5</v>
      </c>
      <c r="G62" s="40">
        <f>SUBTOTAL(9,G61:G61)</f>
        <v>5116377.5</v>
      </c>
      <c r="H62" s="41"/>
      <c r="I62" s="35"/>
      <c r="J62" s="49"/>
    </row>
    <row r="63" spans="1:10" ht="50.1" customHeight="1" x14ac:dyDescent="0.25">
      <c r="A63" s="47">
        <v>36</v>
      </c>
      <c r="B63" s="5" t="s">
        <v>44</v>
      </c>
      <c r="C63" s="7">
        <v>45957</v>
      </c>
      <c r="D63" s="5" t="s">
        <v>45</v>
      </c>
      <c r="E63" s="5" t="s">
        <v>54</v>
      </c>
      <c r="F63" s="24">
        <v>2131080</v>
      </c>
      <c r="G63" s="22">
        <f>+F63</f>
        <v>2131080</v>
      </c>
      <c r="H63" s="34">
        <f>+F63-G63</f>
        <v>0</v>
      </c>
      <c r="I63" s="3" t="s">
        <v>12</v>
      </c>
      <c r="J63" s="48" t="s">
        <v>129</v>
      </c>
    </row>
    <row r="64" spans="1:10" ht="50.1" customHeight="1" x14ac:dyDescent="0.25">
      <c r="A64" s="47"/>
      <c r="B64" s="5"/>
      <c r="C64" s="7"/>
      <c r="D64" s="36" t="s">
        <v>151</v>
      </c>
      <c r="E64" s="36"/>
      <c r="F64" s="43">
        <f>SUBTOTAL(9,F63:F63)</f>
        <v>2131080</v>
      </c>
      <c r="G64" s="40">
        <f>SUBTOTAL(9,G63:G63)</f>
        <v>2131080</v>
      </c>
      <c r="H64" s="41"/>
      <c r="I64" s="35"/>
      <c r="J64" s="49"/>
    </row>
    <row r="65" spans="1:10" ht="50.1" customHeight="1" x14ac:dyDescent="0.25">
      <c r="A65" s="47">
        <v>37</v>
      </c>
      <c r="B65" s="3" t="s">
        <v>60</v>
      </c>
      <c r="C65" s="4">
        <v>45958</v>
      </c>
      <c r="D65" s="5" t="s">
        <v>61</v>
      </c>
      <c r="E65" s="5" t="s">
        <v>62</v>
      </c>
      <c r="F65" s="17">
        <v>27161370.98</v>
      </c>
      <c r="G65" s="22">
        <f>+F65</f>
        <v>27161370.98</v>
      </c>
      <c r="H65" s="34">
        <f>+F65-G65</f>
        <v>0</v>
      </c>
      <c r="I65" s="3" t="s">
        <v>12</v>
      </c>
      <c r="J65" s="48" t="s">
        <v>129</v>
      </c>
    </row>
    <row r="66" spans="1:10" ht="50.1" customHeight="1" x14ac:dyDescent="0.25">
      <c r="A66" s="47"/>
      <c r="B66" s="3"/>
      <c r="C66" s="4"/>
      <c r="D66" s="36" t="s">
        <v>152</v>
      </c>
      <c r="E66" s="36"/>
      <c r="F66" s="39">
        <f>SUBTOTAL(9,F65:F65)</f>
        <v>27161370.98</v>
      </c>
      <c r="G66" s="40">
        <f>SUBTOTAL(9,G65:G65)</f>
        <v>27161370.98</v>
      </c>
      <c r="H66" s="41"/>
      <c r="I66" s="35"/>
      <c r="J66" s="49"/>
    </row>
    <row r="67" spans="1:10" ht="50.1" customHeight="1" x14ac:dyDescent="0.25">
      <c r="A67" s="47">
        <v>38</v>
      </c>
      <c r="B67" s="3" t="s">
        <v>76</v>
      </c>
      <c r="C67" s="4">
        <v>45981</v>
      </c>
      <c r="D67" s="3" t="s">
        <v>77</v>
      </c>
      <c r="E67" s="5" t="s">
        <v>119</v>
      </c>
      <c r="F67" s="17">
        <v>88900.44</v>
      </c>
      <c r="G67" s="22">
        <f>+F67</f>
        <v>88900.44</v>
      </c>
      <c r="H67" s="34">
        <f>+F67-G67</f>
        <v>0</v>
      </c>
      <c r="I67" s="3" t="s">
        <v>12</v>
      </c>
      <c r="J67" s="48" t="s">
        <v>129</v>
      </c>
    </row>
    <row r="68" spans="1:10" ht="50.1" customHeight="1" x14ac:dyDescent="0.25">
      <c r="A68" s="47"/>
      <c r="B68" s="3"/>
      <c r="C68" s="4"/>
      <c r="D68" s="35" t="s">
        <v>153</v>
      </c>
      <c r="E68" s="36"/>
      <c r="F68" s="39">
        <f>SUBTOTAL(9,F67:F67)</f>
        <v>88900.44</v>
      </c>
      <c r="G68" s="40">
        <f>SUBTOTAL(9,G67:G67)</f>
        <v>88900.44</v>
      </c>
      <c r="H68" s="41"/>
      <c r="I68" s="35"/>
      <c r="J68" s="49"/>
    </row>
    <row r="69" spans="1:10" ht="50.1" customHeight="1" x14ac:dyDescent="0.25">
      <c r="A69" s="47">
        <v>39</v>
      </c>
      <c r="B69" s="6" t="s">
        <v>72</v>
      </c>
      <c r="C69" s="8">
        <v>45659</v>
      </c>
      <c r="D69" s="6" t="s">
        <v>84</v>
      </c>
      <c r="E69" s="6" t="s">
        <v>73</v>
      </c>
      <c r="F69" s="23">
        <v>400000</v>
      </c>
      <c r="G69" s="22">
        <f>+F69</f>
        <v>400000</v>
      </c>
      <c r="H69" s="34">
        <f>+F69-G69</f>
        <v>0</v>
      </c>
      <c r="I69" s="3" t="s">
        <v>12</v>
      </c>
      <c r="J69" s="48" t="s">
        <v>129</v>
      </c>
    </row>
    <row r="70" spans="1:10" ht="50.1" customHeight="1" x14ac:dyDescent="0.25">
      <c r="A70" s="47"/>
      <c r="B70" s="6"/>
      <c r="C70" s="8"/>
      <c r="D70" s="38" t="s">
        <v>154</v>
      </c>
      <c r="E70" s="38"/>
      <c r="F70" s="44">
        <f>SUBTOTAL(9,F69:F69)</f>
        <v>400000</v>
      </c>
      <c r="G70" s="40">
        <f>SUBTOTAL(9,G69:G69)</f>
        <v>400000</v>
      </c>
      <c r="H70" s="41"/>
      <c r="I70" s="35"/>
      <c r="J70" s="49"/>
    </row>
    <row r="71" spans="1:10" ht="50.1" customHeight="1" x14ac:dyDescent="0.25">
      <c r="A71" s="47">
        <v>40</v>
      </c>
      <c r="B71" s="3" t="s">
        <v>25</v>
      </c>
      <c r="C71" s="4">
        <v>45906</v>
      </c>
      <c r="D71" s="5" t="s">
        <v>26</v>
      </c>
      <c r="E71" s="5" t="s">
        <v>120</v>
      </c>
      <c r="F71" s="26">
        <v>2541749.5</v>
      </c>
      <c r="G71" s="22">
        <f>+F71</f>
        <v>2541749.5</v>
      </c>
      <c r="H71" s="34">
        <f>+F71-G71</f>
        <v>0</v>
      </c>
      <c r="I71" s="3" t="s">
        <v>12</v>
      </c>
      <c r="J71" s="48" t="s">
        <v>129</v>
      </c>
    </row>
    <row r="72" spans="1:10" ht="50.1" customHeight="1" x14ac:dyDescent="0.25">
      <c r="A72" s="47">
        <v>41</v>
      </c>
      <c r="B72" s="3" t="s">
        <v>27</v>
      </c>
      <c r="C72" s="4">
        <v>45920</v>
      </c>
      <c r="D72" s="5" t="s">
        <v>26</v>
      </c>
      <c r="E72" s="5" t="s">
        <v>120</v>
      </c>
      <c r="F72" s="17">
        <v>68440</v>
      </c>
      <c r="G72" s="22">
        <f>+F72</f>
        <v>68440</v>
      </c>
      <c r="H72" s="34">
        <f>+F72-G72</f>
        <v>0</v>
      </c>
      <c r="I72" s="3" t="s">
        <v>12</v>
      </c>
      <c r="J72" s="48" t="s">
        <v>129</v>
      </c>
    </row>
    <row r="73" spans="1:10" ht="50.1" customHeight="1" x14ac:dyDescent="0.25">
      <c r="A73" s="47">
        <v>42</v>
      </c>
      <c r="B73" s="3" t="s">
        <v>28</v>
      </c>
      <c r="C73" s="4">
        <v>45939</v>
      </c>
      <c r="D73" s="5" t="s">
        <v>26</v>
      </c>
      <c r="E73" s="5" t="s">
        <v>120</v>
      </c>
      <c r="F73" s="17">
        <v>307980</v>
      </c>
      <c r="G73" s="22">
        <f>+F73</f>
        <v>307980</v>
      </c>
      <c r="H73" s="34">
        <f>+F73-G73</f>
        <v>0</v>
      </c>
      <c r="I73" s="3" t="s">
        <v>12</v>
      </c>
      <c r="J73" s="48" t="s">
        <v>129</v>
      </c>
    </row>
    <row r="74" spans="1:10" ht="50.1" customHeight="1" x14ac:dyDescent="0.25">
      <c r="A74" s="47"/>
      <c r="B74" s="3"/>
      <c r="C74" s="4"/>
      <c r="D74" s="36" t="s">
        <v>155</v>
      </c>
      <c r="E74" s="36"/>
      <c r="F74" s="39">
        <f>SUBTOTAL(9,F71:F73)</f>
        <v>2918169.5</v>
      </c>
      <c r="G74" s="40">
        <f>SUBTOTAL(9,G71:G73)</f>
        <v>2918169.5</v>
      </c>
      <c r="H74" s="41"/>
      <c r="I74" s="35"/>
      <c r="J74" s="49"/>
    </row>
    <row r="75" spans="1:10" ht="50.1" customHeight="1" x14ac:dyDescent="0.25">
      <c r="A75" s="47">
        <v>43</v>
      </c>
      <c r="B75" s="3" t="s">
        <v>18</v>
      </c>
      <c r="C75" s="4">
        <v>45967</v>
      </c>
      <c r="D75" s="5" t="s">
        <v>19</v>
      </c>
      <c r="E75" s="5" t="s">
        <v>121</v>
      </c>
      <c r="F75" s="17">
        <v>1210680</v>
      </c>
      <c r="G75" s="22">
        <f>+F75</f>
        <v>1210680</v>
      </c>
      <c r="H75" s="34">
        <f>+F75-G75</f>
        <v>0</v>
      </c>
      <c r="I75" s="3" t="s">
        <v>12</v>
      </c>
      <c r="J75" s="48" t="s">
        <v>129</v>
      </c>
    </row>
    <row r="76" spans="1:10" ht="50.1" customHeight="1" x14ac:dyDescent="0.25">
      <c r="A76" s="47"/>
      <c r="B76" s="3"/>
      <c r="C76" s="4"/>
      <c r="D76" s="36" t="s">
        <v>156</v>
      </c>
      <c r="E76" s="36"/>
      <c r="F76" s="39">
        <f>SUBTOTAL(9,F75:F75)</f>
        <v>1210680</v>
      </c>
      <c r="G76" s="40">
        <f>SUBTOTAL(9,G75:G75)</f>
        <v>1210680</v>
      </c>
      <c r="H76" s="41"/>
      <c r="I76" s="35"/>
      <c r="J76" s="49"/>
    </row>
    <row r="77" spans="1:10" ht="50.1" customHeight="1" x14ac:dyDescent="0.25">
      <c r="A77" s="47">
        <v>44</v>
      </c>
      <c r="B77" s="5" t="s">
        <v>13</v>
      </c>
      <c r="C77" s="7">
        <v>45902</v>
      </c>
      <c r="D77" s="5" t="s">
        <v>130</v>
      </c>
      <c r="E77" s="5" t="s">
        <v>78</v>
      </c>
      <c r="F77" s="25">
        <v>539407.5</v>
      </c>
      <c r="G77" s="22">
        <f>+F77</f>
        <v>539407.5</v>
      </c>
      <c r="H77" s="34">
        <f>+F77-G77</f>
        <v>0</v>
      </c>
      <c r="I77" s="3" t="s">
        <v>12</v>
      </c>
      <c r="J77" s="48" t="s">
        <v>129</v>
      </c>
    </row>
    <row r="78" spans="1:10" ht="50.1" customHeight="1" x14ac:dyDescent="0.25">
      <c r="A78" s="47">
        <v>45</v>
      </c>
      <c r="B78" s="5" t="s">
        <v>14</v>
      </c>
      <c r="C78" s="7">
        <v>45902</v>
      </c>
      <c r="D78" s="5" t="s">
        <v>130</v>
      </c>
      <c r="E78" s="5" t="s">
        <v>78</v>
      </c>
      <c r="F78" s="25">
        <v>956950.5</v>
      </c>
      <c r="G78" s="22">
        <f>+F78</f>
        <v>956950.5</v>
      </c>
      <c r="H78" s="34">
        <f>+F78-G78</f>
        <v>0</v>
      </c>
      <c r="I78" s="3" t="s">
        <v>12</v>
      </c>
      <c r="J78" s="48" t="s">
        <v>129</v>
      </c>
    </row>
    <row r="79" spans="1:10" ht="50.1" customHeight="1" x14ac:dyDescent="0.25">
      <c r="A79" s="47">
        <v>46</v>
      </c>
      <c r="B79" s="5" t="s">
        <v>15</v>
      </c>
      <c r="C79" s="7">
        <v>45903</v>
      </c>
      <c r="D79" s="5" t="s">
        <v>130</v>
      </c>
      <c r="E79" s="5" t="s">
        <v>78</v>
      </c>
      <c r="F79" s="25">
        <v>711274.5</v>
      </c>
      <c r="G79" s="22">
        <f>+F79</f>
        <v>711274.5</v>
      </c>
      <c r="H79" s="34">
        <f>+F79-G79</f>
        <v>0</v>
      </c>
      <c r="I79" s="3" t="s">
        <v>12</v>
      </c>
      <c r="J79" s="48" t="s">
        <v>129</v>
      </c>
    </row>
    <row r="80" spans="1:10" ht="50.1" customHeight="1" x14ac:dyDescent="0.25">
      <c r="A80" s="47"/>
      <c r="B80" s="5"/>
      <c r="C80" s="7"/>
      <c r="D80" s="36" t="s">
        <v>157</v>
      </c>
      <c r="E80" s="36"/>
      <c r="F80" s="45">
        <f>SUBTOTAL(9,F77:F79)</f>
        <v>2207632.5</v>
      </c>
      <c r="G80" s="40">
        <f>SUBTOTAL(9,G77:G79)</f>
        <v>2207632.5</v>
      </c>
      <c r="H80" s="41"/>
      <c r="I80" s="35"/>
      <c r="J80" s="49"/>
    </row>
    <row r="81" spans="1:10" ht="50.1" customHeight="1" x14ac:dyDescent="0.25">
      <c r="A81" s="47">
        <v>47</v>
      </c>
      <c r="B81" s="3">
        <v>839</v>
      </c>
      <c r="C81" s="4">
        <v>46038</v>
      </c>
      <c r="D81" s="3" t="s">
        <v>108</v>
      </c>
      <c r="E81" s="5" t="s">
        <v>109</v>
      </c>
      <c r="F81" s="22">
        <v>367100</v>
      </c>
      <c r="G81" s="22">
        <f t="shared" ref="G81:G109" si="2">+F81</f>
        <v>367100</v>
      </c>
      <c r="H81" s="34">
        <f t="shared" ref="H81:H109" si="3">+F81-G81</f>
        <v>0</v>
      </c>
      <c r="I81" s="3" t="s">
        <v>12</v>
      </c>
      <c r="J81" s="48" t="s">
        <v>129</v>
      </c>
    </row>
    <row r="82" spans="1:10" ht="50.1" customHeight="1" x14ac:dyDescent="0.25">
      <c r="A82" s="47">
        <v>48</v>
      </c>
      <c r="B82" s="3">
        <v>851</v>
      </c>
      <c r="C82" s="4">
        <v>46038</v>
      </c>
      <c r="D82" s="3" t="s">
        <v>108</v>
      </c>
      <c r="E82" s="5" t="s">
        <v>99</v>
      </c>
      <c r="F82" s="17">
        <v>132400</v>
      </c>
      <c r="G82" s="22">
        <f t="shared" si="2"/>
        <v>132400</v>
      </c>
      <c r="H82" s="34">
        <f t="shared" si="3"/>
        <v>0</v>
      </c>
      <c r="I82" s="3" t="s">
        <v>12</v>
      </c>
      <c r="J82" s="48" t="s">
        <v>129</v>
      </c>
    </row>
    <row r="83" spans="1:10" ht="50.1" customHeight="1" x14ac:dyDescent="0.25">
      <c r="A83" s="47">
        <v>49</v>
      </c>
      <c r="B83" s="3">
        <v>1371</v>
      </c>
      <c r="C83" s="4">
        <v>46041</v>
      </c>
      <c r="D83" s="3" t="s">
        <v>108</v>
      </c>
      <c r="E83" s="5" t="s">
        <v>98</v>
      </c>
      <c r="F83" s="17">
        <v>168277</v>
      </c>
      <c r="G83" s="22">
        <f t="shared" si="2"/>
        <v>168277</v>
      </c>
      <c r="H83" s="34">
        <f t="shared" si="3"/>
        <v>0</v>
      </c>
      <c r="I83" s="3" t="s">
        <v>12</v>
      </c>
      <c r="J83" s="48" t="s">
        <v>129</v>
      </c>
    </row>
    <row r="84" spans="1:10" ht="50.1" customHeight="1" x14ac:dyDescent="0.25">
      <c r="A84" s="47">
        <v>50</v>
      </c>
      <c r="B84" s="3">
        <v>1379</v>
      </c>
      <c r="C84" s="4">
        <v>46041</v>
      </c>
      <c r="D84" s="3" t="s">
        <v>108</v>
      </c>
      <c r="E84" s="5" t="s">
        <v>98</v>
      </c>
      <c r="F84" s="17">
        <v>48688</v>
      </c>
      <c r="G84" s="22">
        <f t="shared" si="2"/>
        <v>48688</v>
      </c>
      <c r="H84" s="34">
        <f t="shared" si="3"/>
        <v>0</v>
      </c>
      <c r="I84" s="3" t="s">
        <v>12</v>
      </c>
      <c r="J84" s="48" t="s">
        <v>129</v>
      </c>
    </row>
    <row r="85" spans="1:10" ht="50.1" customHeight="1" x14ac:dyDescent="0.25">
      <c r="A85" s="47">
        <v>51</v>
      </c>
      <c r="B85" s="3">
        <v>1385</v>
      </c>
      <c r="C85" s="4">
        <v>46041</v>
      </c>
      <c r="D85" s="3" t="s">
        <v>108</v>
      </c>
      <c r="E85" s="5" t="s">
        <v>98</v>
      </c>
      <c r="F85" s="17">
        <v>308811</v>
      </c>
      <c r="G85" s="22">
        <f t="shared" si="2"/>
        <v>308811</v>
      </c>
      <c r="H85" s="34">
        <f t="shared" si="3"/>
        <v>0</v>
      </c>
      <c r="I85" s="3" t="s">
        <v>12</v>
      </c>
      <c r="J85" s="48" t="s">
        <v>129</v>
      </c>
    </row>
    <row r="86" spans="1:10" ht="50.1" customHeight="1" x14ac:dyDescent="0.25">
      <c r="A86" s="47">
        <v>52</v>
      </c>
      <c r="B86" s="3">
        <v>1406</v>
      </c>
      <c r="C86" s="4">
        <v>46041</v>
      </c>
      <c r="D86" s="3" t="s">
        <v>108</v>
      </c>
      <c r="E86" s="5" t="s">
        <v>98</v>
      </c>
      <c r="F86" s="22">
        <v>29224</v>
      </c>
      <c r="G86" s="22">
        <f t="shared" si="2"/>
        <v>29224</v>
      </c>
      <c r="H86" s="34">
        <f t="shared" si="3"/>
        <v>0</v>
      </c>
      <c r="I86" s="3" t="s">
        <v>12</v>
      </c>
      <c r="J86" s="48" t="s">
        <v>129</v>
      </c>
    </row>
    <row r="87" spans="1:10" ht="50.1" customHeight="1" x14ac:dyDescent="0.25">
      <c r="A87" s="47">
        <v>53</v>
      </c>
      <c r="B87" s="3">
        <v>1412</v>
      </c>
      <c r="C87" s="4">
        <v>46041</v>
      </c>
      <c r="D87" s="3" t="s">
        <v>108</v>
      </c>
      <c r="E87" s="5" t="s">
        <v>98</v>
      </c>
      <c r="F87" s="22">
        <v>598556</v>
      </c>
      <c r="G87" s="22">
        <f t="shared" si="2"/>
        <v>598556</v>
      </c>
      <c r="H87" s="34">
        <f t="shared" si="3"/>
        <v>0</v>
      </c>
      <c r="I87" s="3" t="s">
        <v>12</v>
      </c>
      <c r="J87" s="48" t="s">
        <v>129</v>
      </c>
    </row>
    <row r="88" spans="1:10" ht="50.1" customHeight="1" x14ac:dyDescent="0.25">
      <c r="A88" s="47">
        <v>54</v>
      </c>
      <c r="B88" s="3">
        <v>2484</v>
      </c>
      <c r="C88" s="4">
        <v>46045</v>
      </c>
      <c r="D88" s="3" t="s">
        <v>108</v>
      </c>
      <c r="E88" s="5" t="s">
        <v>98</v>
      </c>
      <c r="F88" s="17">
        <v>471731</v>
      </c>
      <c r="G88" s="22">
        <f t="shared" si="2"/>
        <v>471731</v>
      </c>
      <c r="H88" s="34">
        <f t="shared" si="3"/>
        <v>0</v>
      </c>
      <c r="I88" s="3" t="s">
        <v>12</v>
      </c>
      <c r="J88" s="48" t="s">
        <v>129</v>
      </c>
    </row>
    <row r="89" spans="1:10" ht="50.1" customHeight="1" x14ac:dyDescent="0.25">
      <c r="A89" s="47">
        <v>55</v>
      </c>
      <c r="B89" s="3">
        <v>2494</v>
      </c>
      <c r="C89" s="4">
        <v>46045</v>
      </c>
      <c r="D89" s="3" t="s">
        <v>108</v>
      </c>
      <c r="E89" s="5" t="s">
        <v>98</v>
      </c>
      <c r="F89" s="22">
        <v>345157</v>
      </c>
      <c r="G89" s="22">
        <f t="shared" si="2"/>
        <v>345157</v>
      </c>
      <c r="H89" s="34">
        <f t="shared" si="3"/>
        <v>0</v>
      </c>
      <c r="I89" s="3" t="s">
        <v>12</v>
      </c>
      <c r="J89" s="48" t="s">
        <v>129</v>
      </c>
    </row>
    <row r="90" spans="1:10" ht="50.1" customHeight="1" x14ac:dyDescent="0.25">
      <c r="A90" s="47">
        <v>56</v>
      </c>
      <c r="B90" s="3">
        <v>2499</v>
      </c>
      <c r="C90" s="4">
        <v>46045</v>
      </c>
      <c r="D90" s="3" t="s">
        <v>108</v>
      </c>
      <c r="E90" s="5" t="s">
        <v>98</v>
      </c>
      <c r="F90" s="17">
        <v>111540</v>
      </c>
      <c r="G90" s="22">
        <f t="shared" si="2"/>
        <v>111540</v>
      </c>
      <c r="H90" s="34">
        <f t="shared" si="3"/>
        <v>0</v>
      </c>
      <c r="I90" s="3" t="s">
        <v>12</v>
      </c>
      <c r="J90" s="48" t="s">
        <v>129</v>
      </c>
    </row>
    <row r="91" spans="1:10" ht="50.1" customHeight="1" x14ac:dyDescent="0.25">
      <c r="A91" s="47">
        <v>57</v>
      </c>
      <c r="B91" s="3">
        <v>2503</v>
      </c>
      <c r="C91" s="4">
        <v>46049</v>
      </c>
      <c r="D91" s="3" t="s">
        <v>108</v>
      </c>
      <c r="E91" s="5" t="s">
        <v>98</v>
      </c>
      <c r="F91" s="22">
        <v>86885</v>
      </c>
      <c r="G91" s="22">
        <f t="shared" si="2"/>
        <v>86885</v>
      </c>
      <c r="H91" s="34">
        <f t="shared" si="3"/>
        <v>0</v>
      </c>
      <c r="I91" s="3" t="s">
        <v>12</v>
      </c>
      <c r="J91" s="48" t="s">
        <v>129</v>
      </c>
    </row>
    <row r="92" spans="1:10" ht="50.1" customHeight="1" x14ac:dyDescent="0.25">
      <c r="A92" s="47">
        <v>58</v>
      </c>
      <c r="B92" s="3">
        <v>2518</v>
      </c>
      <c r="C92" s="4">
        <v>46045</v>
      </c>
      <c r="D92" s="3" t="s">
        <v>108</v>
      </c>
      <c r="E92" s="5" t="s">
        <v>98</v>
      </c>
      <c r="F92" s="17">
        <v>60778</v>
      </c>
      <c r="G92" s="22">
        <f t="shared" si="2"/>
        <v>60778</v>
      </c>
      <c r="H92" s="34">
        <f t="shared" si="3"/>
        <v>0</v>
      </c>
      <c r="I92" s="3" t="s">
        <v>12</v>
      </c>
      <c r="J92" s="48" t="s">
        <v>129</v>
      </c>
    </row>
    <row r="93" spans="1:10" ht="50.1" customHeight="1" x14ac:dyDescent="0.25">
      <c r="A93" s="47">
        <v>59</v>
      </c>
      <c r="B93" s="3">
        <v>2530</v>
      </c>
      <c r="C93" s="4">
        <v>46045</v>
      </c>
      <c r="D93" s="3" t="s">
        <v>108</v>
      </c>
      <c r="E93" s="3" t="s">
        <v>110</v>
      </c>
      <c r="F93" s="17">
        <v>169500</v>
      </c>
      <c r="G93" s="22">
        <f t="shared" si="2"/>
        <v>169500</v>
      </c>
      <c r="H93" s="34">
        <f t="shared" si="3"/>
        <v>0</v>
      </c>
      <c r="I93" s="3" t="s">
        <v>12</v>
      </c>
      <c r="J93" s="48" t="s">
        <v>129</v>
      </c>
    </row>
    <row r="94" spans="1:10" ht="50.1" customHeight="1" x14ac:dyDescent="0.25">
      <c r="A94" s="47">
        <v>60</v>
      </c>
      <c r="B94" s="3">
        <v>2538</v>
      </c>
      <c r="C94" s="4">
        <v>46045</v>
      </c>
      <c r="D94" s="3" t="s">
        <v>108</v>
      </c>
      <c r="E94" s="3" t="s">
        <v>110</v>
      </c>
      <c r="F94" s="17">
        <v>92400</v>
      </c>
      <c r="G94" s="22">
        <f t="shared" si="2"/>
        <v>92400</v>
      </c>
      <c r="H94" s="34">
        <f t="shared" si="3"/>
        <v>0</v>
      </c>
      <c r="I94" s="3" t="s">
        <v>12</v>
      </c>
      <c r="J94" s="48" t="s">
        <v>129</v>
      </c>
    </row>
    <row r="95" spans="1:10" ht="50.1" customHeight="1" x14ac:dyDescent="0.25">
      <c r="A95" s="47">
        <v>61</v>
      </c>
      <c r="B95" s="3">
        <v>2551</v>
      </c>
      <c r="C95" s="4">
        <v>46045</v>
      </c>
      <c r="D95" s="3" t="s">
        <v>108</v>
      </c>
      <c r="E95" s="5" t="s">
        <v>96</v>
      </c>
      <c r="F95" s="17">
        <v>503900</v>
      </c>
      <c r="G95" s="22">
        <f t="shared" si="2"/>
        <v>503900</v>
      </c>
      <c r="H95" s="34">
        <f t="shared" si="3"/>
        <v>0</v>
      </c>
      <c r="I95" s="3" t="s">
        <v>12</v>
      </c>
      <c r="J95" s="48" t="s">
        <v>129</v>
      </c>
    </row>
    <row r="96" spans="1:10" ht="50.1" customHeight="1" x14ac:dyDescent="0.25">
      <c r="A96" s="47">
        <v>62</v>
      </c>
      <c r="B96" s="3">
        <v>2560</v>
      </c>
      <c r="C96" s="4">
        <v>46045</v>
      </c>
      <c r="D96" s="3" t="s">
        <v>108</v>
      </c>
      <c r="E96" s="5" t="s">
        <v>93</v>
      </c>
      <c r="F96" s="17">
        <v>157900</v>
      </c>
      <c r="G96" s="22">
        <f t="shared" si="2"/>
        <v>157900</v>
      </c>
      <c r="H96" s="34">
        <f t="shared" si="3"/>
        <v>0</v>
      </c>
      <c r="I96" s="3" t="s">
        <v>12</v>
      </c>
      <c r="J96" s="48" t="s">
        <v>129</v>
      </c>
    </row>
    <row r="97" spans="1:10" ht="50.1" customHeight="1" x14ac:dyDescent="0.25">
      <c r="A97" s="47">
        <v>63</v>
      </c>
      <c r="B97" s="3">
        <v>2565</v>
      </c>
      <c r="C97" s="4">
        <v>46045</v>
      </c>
      <c r="D97" s="3" t="s">
        <v>108</v>
      </c>
      <c r="E97" s="5" t="s">
        <v>95</v>
      </c>
      <c r="F97" s="17">
        <v>94600</v>
      </c>
      <c r="G97" s="22">
        <f t="shared" si="2"/>
        <v>94600</v>
      </c>
      <c r="H97" s="34">
        <f t="shared" si="3"/>
        <v>0</v>
      </c>
      <c r="I97" s="3" t="s">
        <v>12</v>
      </c>
      <c r="J97" s="48" t="s">
        <v>129</v>
      </c>
    </row>
    <row r="98" spans="1:10" ht="50.1" customHeight="1" x14ac:dyDescent="0.25">
      <c r="A98" s="47">
        <v>64</v>
      </c>
      <c r="B98" s="3">
        <v>2573</v>
      </c>
      <c r="C98" s="4">
        <v>46045</v>
      </c>
      <c r="D98" s="3" t="s">
        <v>108</v>
      </c>
      <c r="E98" s="5" t="s">
        <v>92</v>
      </c>
      <c r="F98" s="17">
        <v>95100</v>
      </c>
      <c r="G98" s="22">
        <f t="shared" si="2"/>
        <v>95100</v>
      </c>
      <c r="H98" s="34">
        <f t="shared" si="3"/>
        <v>0</v>
      </c>
      <c r="I98" s="3" t="s">
        <v>12</v>
      </c>
      <c r="J98" s="48" t="s">
        <v>129</v>
      </c>
    </row>
    <row r="99" spans="1:10" ht="50.1" customHeight="1" x14ac:dyDescent="0.25">
      <c r="A99" s="47">
        <v>65</v>
      </c>
      <c r="B99" s="3">
        <v>2576</v>
      </c>
      <c r="C99" s="4">
        <v>46045</v>
      </c>
      <c r="D99" s="3" t="s">
        <v>108</v>
      </c>
      <c r="E99" s="3" t="s">
        <v>110</v>
      </c>
      <c r="F99" s="17">
        <v>86700</v>
      </c>
      <c r="G99" s="22">
        <f t="shared" si="2"/>
        <v>86700</v>
      </c>
      <c r="H99" s="34">
        <f t="shared" si="3"/>
        <v>0</v>
      </c>
      <c r="I99" s="3" t="s">
        <v>12</v>
      </c>
      <c r="J99" s="48" t="s">
        <v>129</v>
      </c>
    </row>
    <row r="100" spans="1:10" ht="50.1" customHeight="1" x14ac:dyDescent="0.25">
      <c r="A100" s="47">
        <v>66</v>
      </c>
      <c r="B100" s="3">
        <v>2581</v>
      </c>
      <c r="C100" s="4">
        <v>46045</v>
      </c>
      <c r="D100" s="3" t="s">
        <v>108</v>
      </c>
      <c r="E100" s="3" t="s">
        <v>110</v>
      </c>
      <c r="F100" s="17">
        <v>166600</v>
      </c>
      <c r="G100" s="22">
        <f t="shared" si="2"/>
        <v>166600</v>
      </c>
      <c r="H100" s="34">
        <f t="shared" si="3"/>
        <v>0</v>
      </c>
      <c r="I100" s="3" t="s">
        <v>12</v>
      </c>
      <c r="J100" s="48" t="s">
        <v>129</v>
      </c>
    </row>
    <row r="101" spans="1:10" ht="50.1" customHeight="1" x14ac:dyDescent="0.25">
      <c r="A101" s="47">
        <v>67</v>
      </c>
      <c r="B101" s="3">
        <v>3111</v>
      </c>
      <c r="C101" s="4">
        <v>46050</v>
      </c>
      <c r="D101" s="3" t="s">
        <v>108</v>
      </c>
      <c r="E101" s="5" t="s">
        <v>103</v>
      </c>
      <c r="F101" s="17">
        <v>17562.2</v>
      </c>
      <c r="G101" s="22">
        <f t="shared" si="2"/>
        <v>17562.2</v>
      </c>
      <c r="H101" s="34">
        <f t="shared" si="3"/>
        <v>0</v>
      </c>
      <c r="I101" s="3" t="s">
        <v>12</v>
      </c>
      <c r="J101" s="48" t="s">
        <v>129</v>
      </c>
    </row>
    <row r="102" spans="1:10" ht="50.1" customHeight="1" x14ac:dyDescent="0.25">
      <c r="A102" s="47">
        <v>68</v>
      </c>
      <c r="B102" s="3">
        <v>3116</v>
      </c>
      <c r="C102" s="4">
        <v>46050</v>
      </c>
      <c r="D102" s="3" t="s">
        <v>108</v>
      </c>
      <c r="E102" s="5" t="s">
        <v>102</v>
      </c>
      <c r="F102" s="17">
        <v>23286</v>
      </c>
      <c r="G102" s="22">
        <f t="shared" si="2"/>
        <v>23286</v>
      </c>
      <c r="H102" s="34">
        <f t="shared" si="3"/>
        <v>0</v>
      </c>
      <c r="I102" s="3" t="s">
        <v>12</v>
      </c>
      <c r="J102" s="48" t="s">
        <v>129</v>
      </c>
    </row>
    <row r="103" spans="1:10" ht="50.1" customHeight="1" x14ac:dyDescent="0.25">
      <c r="A103" s="47">
        <v>69</v>
      </c>
      <c r="B103" s="3">
        <v>3119</v>
      </c>
      <c r="C103" s="4">
        <v>46050</v>
      </c>
      <c r="D103" s="3" t="s">
        <v>108</v>
      </c>
      <c r="E103" s="5" t="s">
        <v>104</v>
      </c>
      <c r="F103" s="17">
        <v>36761.89</v>
      </c>
      <c r="G103" s="22">
        <f t="shared" si="2"/>
        <v>36761.89</v>
      </c>
      <c r="H103" s="34">
        <f t="shared" si="3"/>
        <v>0</v>
      </c>
      <c r="I103" s="3" t="s">
        <v>12</v>
      </c>
      <c r="J103" s="48" t="s">
        <v>129</v>
      </c>
    </row>
    <row r="104" spans="1:10" ht="50.1" customHeight="1" x14ac:dyDescent="0.25">
      <c r="A104" s="47">
        <v>70</v>
      </c>
      <c r="B104" s="3">
        <v>3130</v>
      </c>
      <c r="C104" s="4">
        <v>46050</v>
      </c>
      <c r="D104" s="3" t="s">
        <v>108</v>
      </c>
      <c r="E104" s="5" t="s">
        <v>105</v>
      </c>
      <c r="F104" s="17">
        <v>90657.59</v>
      </c>
      <c r="G104" s="22">
        <f t="shared" si="2"/>
        <v>90657.59</v>
      </c>
      <c r="H104" s="34">
        <f t="shared" si="3"/>
        <v>0</v>
      </c>
      <c r="I104" s="3" t="s">
        <v>12</v>
      </c>
      <c r="J104" s="48" t="s">
        <v>129</v>
      </c>
    </row>
    <row r="105" spans="1:10" ht="50.1" customHeight="1" x14ac:dyDescent="0.25">
      <c r="A105" s="47">
        <v>71</v>
      </c>
      <c r="B105" s="3">
        <v>3131</v>
      </c>
      <c r="C105" s="4">
        <v>46050</v>
      </c>
      <c r="D105" s="3" t="s">
        <v>108</v>
      </c>
      <c r="E105" s="5" t="s">
        <v>103</v>
      </c>
      <c r="F105" s="17">
        <v>70472.56</v>
      </c>
      <c r="G105" s="22">
        <f t="shared" si="2"/>
        <v>70472.56</v>
      </c>
      <c r="H105" s="34">
        <f t="shared" si="3"/>
        <v>0</v>
      </c>
      <c r="I105" s="3" t="s">
        <v>12</v>
      </c>
      <c r="J105" s="48" t="s">
        <v>129</v>
      </c>
    </row>
    <row r="106" spans="1:10" ht="50.1" customHeight="1" x14ac:dyDescent="0.25">
      <c r="A106" s="47">
        <v>72</v>
      </c>
      <c r="B106" s="3">
        <v>3135</v>
      </c>
      <c r="C106" s="4">
        <v>46050</v>
      </c>
      <c r="D106" s="3" t="s">
        <v>108</v>
      </c>
      <c r="E106" s="5" t="s">
        <v>102</v>
      </c>
      <c r="F106" s="17">
        <v>40321.65</v>
      </c>
      <c r="G106" s="22">
        <f t="shared" si="2"/>
        <v>40321.65</v>
      </c>
      <c r="H106" s="34">
        <f t="shared" si="3"/>
        <v>0</v>
      </c>
      <c r="I106" s="3" t="s">
        <v>12</v>
      </c>
      <c r="J106" s="48" t="s">
        <v>129</v>
      </c>
    </row>
    <row r="107" spans="1:10" ht="50.1" customHeight="1" x14ac:dyDescent="0.25">
      <c r="A107" s="47">
        <v>73</v>
      </c>
      <c r="B107" s="15">
        <v>3155</v>
      </c>
      <c r="C107" s="4">
        <v>46050</v>
      </c>
      <c r="D107" s="3" t="s">
        <v>108</v>
      </c>
      <c r="E107" s="5" t="s">
        <v>104</v>
      </c>
      <c r="F107" s="17">
        <v>66406.61</v>
      </c>
      <c r="G107" s="22">
        <f t="shared" si="2"/>
        <v>66406.61</v>
      </c>
      <c r="H107" s="34">
        <f t="shared" si="3"/>
        <v>0</v>
      </c>
      <c r="I107" s="3" t="s">
        <v>12</v>
      </c>
      <c r="J107" s="48" t="s">
        <v>129</v>
      </c>
    </row>
    <row r="108" spans="1:10" ht="50.1" customHeight="1" x14ac:dyDescent="0.25">
      <c r="A108" s="47">
        <v>74</v>
      </c>
      <c r="B108" s="3">
        <v>5228</v>
      </c>
      <c r="C108" s="4">
        <v>46038</v>
      </c>
      <c r="D108" s="3" t="s">
        <v>108</v>
      </c>
      <c r="E108" s="5" t="s">
        <v>94</v>
      </c>
      <c r="F108" s="17">
        <v>278650</v>
      </c>
      <c r="G108" s="22">
        <f t="shared" si="2"/>
        <v>278650</v>
      </c>
      <c r="H108" s="34">
        <f t="shared" si="3"/>
        <v>0</v>
      </c>
      <c r="I108" s="3" t="s">
        <v>12</v>
      </c>
      <c r="J108" s="48" t="s">
        <v>129</v>
      </c>
    </row>
    <row r="109" spans="1:10" ht="50.1" customHeight="1" x14ac:dyDescent="0.25">
      <c r="A109" s="47">
        <v>75</v>
      </c>
      <c r="B109" s="3">
        <v>5229</v>
      </c>
      <c r="C109" s="4">
        <v>46038</v>
      </c>
      <c r="D109" s="3" t="s">
        <v>108</v>
      </c>
      <c r="E109" s="5" t="s">
        <v>97</v>
      </c>
      <c r="F109" s="17">
        <v>213400</v>
      </c>
      <c r="G109" s="22">
        <f t="shared" si="2"/>
        <v>213400</v>
      </c>
      <c r="H109" s="34">
        <f t="shared" si="3"/>
        <v>0</v>
      </c>
      <c r="I109" s="3" t="s">
        <v>12</v>
      </c>
      <c r="J109" s="48" t="s">
        <v>129</v>
      </c>
    </row>
    <row r="110" spans="1:10" ht="50.1" customHeight="1" x14ac:dyDescent="0.25">
      <c r="A110" s="47"/>
      <c r="B110" s="3"/>
      <c r="C110" s="4"/>
      <c r="D110" s="35" t="s">
        <v>158</v>
      </c>
      <c r="E110" s="36"/>
      <c r="F110" s="39">
        <f>SUBTOTAL(9,F81:F109)</f>
        <v>4933365.5000000009</v>
      </c>
      <c r="G110" s="40">
        <f>SUBTOTAL(9,G81:G109)</f>
        <v>4933365.5000000009</v>
      </c>
      <c r="H110" s="41"/>
      <c r="I110" s="35"/>
      <c r="J110" s="49"/>
    </row>
    <row r="111" spans="1:10" ht="50.1" customHeight="1" x14ac:dyDescent="0.25">
      <c r="A111" s="47">
        <v>76</v>
      </c>
      <c r="B111" s="3" t="s">
        <v>20</v>
      </c>
      <c r="C111" s="4">
        <v>45987</v>
      </c>
      <c r="D111" s="5" t="s">
        <v>21</v>
      </c>
      <c r="E111" s="13" t="s">
        <v>22</v>
      </c>
      <c r="F111" s="17">
        <v>224236.77</v>
      </c>
      <c r="G111" s="22">
        <f>+F111</f>
        <v>224236.77</v>
      </c>
      <c r="H111" s="34">
        <f>+F111-G111</f>
        <v>0</v>
      </c>
      <c r="I111" s="3" t="s">
        <v>12</v>
      </c>
      <c r="J111" s="48" t="s">
        <v>129</v>
      </c>
    </row>
    <row r="112" spans="1:10" ht="50.1" customHeight="1" x14ac:dyDescent="0.25">
      <c r="A112" s="47"/>
      <c r="B112" s="3"/>
      <c r="C112" s="4"/>
      <c r="D112" s="36" t="s">
        <v>159</v>
      </c>
      <c r="E112" s="46"/>
      <c r="F112" s="39">
        <f>SUBTOTAL(9,F111:F111)</f>
        <v>224236.77</v>
      </c>
      <c r="G112" s="40">
        <f>SUBTOTAL(9,G111:G111)</f>
        <v>224236.77</v>
      </c>
      <c r="H112" s="41"/>
      <c r="I112" s="35"/>
      <c r="J112" s="49"/>
    </row>
    <row r="113" spans="1:10" ht="50.1" customHeight="1" x14ac:dyDescent="0.25">
      <c r="A113" s="47">
        <v>77</v>
      </c>
      <c r="B113" s="6" t="s">
        <v>47</v>
      </c>
      <c r="C113" s="7">
        <v>45904</v>
      </c>
      <c r="D113" s="5" t="s">
        <v>48</v>
      </c>
      <c r="E113" s="6" t="s">
        <v>49</v>
      </c>
      <c r="F113" s="24">
        <v>2875965.1</v>
      </c>
      <c r="G113" s="22">
        <f>+F113</f>
        <v>2875965.1</v>
      </c>
      <c r="H113" s="34">
        <f>+F113-G113</f>
        <v>0</v>
      </c>
      <c r="I113" s="3" t="s">
        <v>12</v>
      </c>
      <c r="J113" s="48" t="s">
        <v>129</v>
      </c>
    </row>
    <row r="114" spans="1:10" ht="50.1" customHeight="1" x14ac:dyDescent="0.25">
      <c r="A114" s="47"/>
      <c r="B114" s="6"/>
      <c r="C114" s="7"/>
      <c r="D114" s="36" t="s">
        <v>160</v>
      </c>
      <c r="E114" s="38"/>
      <c r="F114" s="43">
        <f>SUBTOTAL(9,F113:F113)</f>
        <v>2875965.1</v>
      </c>
      <c r="G114" s="40">
        <f>SUBTOTAL(9,G113:G113)</f>
        <v>2875965.1</v>
      </c>
      <c r="H114" s="41"/>
      <c r="I114" s="35"/>
      <c r="J114" s="49"/>
    </row>
    <row r="115" spans="1:10" ht="50.1" customHeight="1" x14ac:dyDescent="0.25">
      <c r="A115" s="47">
        <v>78</v>
      </c>
      <c r="B115" s="3" t="s">
        <v>23</v>
      </c>
      <c r="C115" s="4">
        <v>45996</v>
      </c>
      <c r="D115" s="5" t="s">
        <v>24</v>
      </c>
      <c r="E115" s="13" t="s">
        <v>22</v>
      </c>
      <c r="F115" s="17">
        <v>253565.48</v>
      </c>
      <c r="G115" s="22">
        <f>+F115</f>
        <v>253565.48</v>
      </c>
      <c r="H115" s="34">
        <f>+F115-G115</f>
        <v>0</v>
      </c>
      <c r="I115" s="3" t="s">
        <v>12</v>
      </c>
      <c r="J115" s="48" t="s">
        <v>129</v>
      </c>
    </row>
    <row r="116" spans="1:10" ht="50.1" customHeight="1" thickBot="1" x14ac:dyDescent="0.3">
      <c r="A116" s="50"/>
      <c r="B116" s="51"/>
      <c r="C116" s="52"/>
      <c r="D116" s="53" t="s">
        <v>161</v>
      </c>
      <c r="E116" s="54"/>
      <c r="F116" s="55">
        <f>SUBTOTAL(9,F115:F115)</f>
        <v>253565.48</v>
      </c>
      <c r="G116" s="56">
        <f>SUBTOTAL(9,G115:G115)</f>
        <v>253565.48</v>
      </c>
      <c r="H116" s="57"/>
      <c r="I116" s="58"/>
      <c r="J116" s="59"/>
    </row>
    <row r="117" spans="1:10" ht="36" customHeight="1" thickBot="1" x14ac:dyDescent="0.3">
      <c r="E117" s="60" t="s">
        <v>71</v>
      </c>
      <c r="F117" s="61">
        <f>SUM(F8:F116)/2</f>
        <v>564777471.42999995</v>
      </c>
      <c r="G117" s="61">
        <f>SUM(G8:G116)/2</f>
        <v>564777471.42999995</v>
      </c>
      <c r="H117" s="61">
        <f t="shared" ref="H117:J117" si="4">SUM(H8:H115)</f>
        <v>0</v>
      </c>
      <c r="I117" s="61">
        <f t="shared" si="4"/>
        <v>0</v>
      </c>
      <c r="J117" s="62">
        <f t="shared" si="4"/>
        <v>0</v>
      </c>
    </row>
    <row r="122" spans="1:10" x14ac:dyDescent="0.25">
      <c r="A122" s="2"/>
      <c r="B122" s="2"/>
      <c r="C122" s="2"/>
      <c r="D122" s="2"/>
      <c r="E122" s="63"/>
      <c r="F122" s="2"/>
      <c r="G122"/>
      <c r="H122"/>
      <c r="I122"/>
      <c r="J122"/>
    </row>
    <row r="123" spans="1:10" x14ac:dyDescent="0.25">
      <c r="A123" s="1"/>
      <c r="B123" s="1"/>
      <c r="C123" s="1"/>
      <c r="D123" s="64" t="s">
        <v>162</v>
      </c>
      <c r="E123" s="63"/>
      <c r="F123" s="2"/>
      <c r="G123" s="65"/>
      <c r="J123" s="1"/>
    </row>
    <row r="124" spans="1:10" x14ac:dyDescent="0.25">
      <c r="A124" s="1"/>
      <c r="B124" s="1"/>
      <c r="C124" s="1"/>
      <c r="D124" s="12" t="s">
        <v>163</v>
      </c>
      <c r="E124" s="63"/>
      <c r="F124" s="2"/>
      <c r="G124" s="65"/>
      <c r="J124" s="1"/>
    </row>
  </sheetData>
  <mergeCells count="1">
    <mergeCell ref="A6:J6"/>
  </mergeCells>
  <pageMargins left="0.19685039370078741" right="0.2" top="0.23622047244094491" bottom="0.3" header="0.19685039370078741" footer="0.19685039370078741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PAGADAS-ENERO 2026</vt:lpstr>
      <vt:lpstr>'FACTURAS PAGADAS-ENERO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Marin Espinal Almonte</dc:creator>
  <cp:lastModifiedBy>Altagracia Peña Florian</cp:lastModifiedBy>
  <cp:lastPrinted>2026-02-17T21:08:22Z</cp:lastPrinted>
  <dcterms:created xsi:type="dcterms:W3CDTF">2026-01-15T16:20:03Z</dcterms:created>
  <dcterms:modified xsi:type="dcterms:W3CDTF">2026-02-18T21:09:11Z</dcterms:modified>
</cp:coreProperties>
</file>