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2470EF90-BED7-480A-9EED-7EA5E04FCC44}" xr6:coauthVersionLast="47" xr6:coauthVersionMax="47" xr10:uidLastSave="{00000000-0000-0000-0000-000000000000}"/>
  <bookViews>
    <workbookView xWindow="-120" yWindow="-120" windowWidth="29040" windowHeight="15720" xr2:uid="{4AF35E29-9E62-4832-8FF5-8F6E7B57A1C2}"/>
  </bookViews>
  <sheets>
    <sheet name="FACTURAS PAGADAS-FEBRERO 2026" sheetId="1" r:id="rId1"/>
  </sheets>
  <definedNames>
    <definedName name="_xlnm._FilterDatabase" localSheetId="0" hidden="1">'FACTURAS PAGADAS-FEBRERO 2026'!$A$7:$Q$204</definedName>
    <definedName name="_xlnm.Print_Area" localSheetId="0">'FACTURAS PAGADAS-FEBRERO 2026'!$A$1:$J$216</definedName>
    <definedName name="_xlnm.Print_Titles" localSheetId="0">'FACTURAS PAGADAS-FEBRERO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3" i="1" l="1"/>
  <c r="F203" i="1"/>
  <c r="Q199" i="1"/>
  <c r="F199" i="1"/>
  <c r="Q197" i="1"/>
  <c r="F197" i="1"/>
  <c r="Q195" i="1"/>
  <c r="F195" i="1"/>
  <c r="Q193" i="1"/>
  <c r="F193" i="1"/>
  <c r="Q188" i="1"/>
  <c r="F188" i="1"/>
  <c r="Q186" i="1"/>
  <c r="F186" i="1"/>
  <c r="Q184" i="1"/>
  <c r="F184" i="1"/>
  <c r="Q182" i="1"/>
  <c r="F182" i="1"/>
  <c r="Q180" i="1"/>
  <c r="F180" i="1"/>
  <c r="Q178" i="1"/>
  <c r="F178" i="1"/>
  <c r="Q176" i="1"/>
  <c r="F176" i="1"/>
  <c r="Q174" i="1"/>
  <c r="F174" i="1"/>
  <c r="Q172" i="1"/>
  <c r="F172" i="1"/>
  <c r="Q170" i="1"/>
  <c r="F170" i="1"/>
  <c r="Q168" i="1"/>
  <c r="F168" i="1"/>
  <c r="Q166" i="1"/>
  <c r="F166" i="1"/>
  <c r="Q164" i="1"/>
  <c r="F164" i="1"/>
  <c r="Q162" i="1"/>
  <c r="F162" i="1"/>
  <c r="Q160" i="1"/>
  <c r="F160" i="1"/>
  <c r="Q158" i="1"/>
  <c r="F158" i="1"/>
  <c r="Q156" i="1"/>
  <c r="F156" i="1"/>
  <c r="Q152" i="1"/>
  <c r="F152" i="1"/>
  <c r="Q150" i="1"/>
  <c r="F150" i="1"/>
  <c r="Q148" i="1"/>
  <c r="F148" i="1"/>
  <c r="Q145" i="1"/>
  <c r="F145" i="1"/>
  <c r="Q143" i="1"/>
  <c r="F143" i="1"/>
  <c r="Q141" i="1"/>
  <c r="F141" i="1"/>
  <c r="Q139" i="1"/>
  <c r="F139" i="1"/>
  <c r="Q137" i="1"/>
  <c r="F137" i="1"/>
  <c r="Q135" i="1"/>
  <c r="F135" i="1"/>
  <c r="Q133" i="1"/>
  <c r="F133" i="1"/>
  <c r="Q128" i="1"/>
  <c r="F128" i="1"/>
  <c r="Q84" i="1"/>
  <c r="F84" i="1"/>
  <c r="Q82" i="1"/>
  <c r="F82" i="1"/>
  <c r="Q80" i="1"/>
  <c r="F80" i="1"/>
  <c r="Q77" i="1"/>
  <c r="F77" i="1"/>
  <c r="Q75" i="1"/>
  <c r="F75" i="1"/>
  <c r="Q72" i="1"/>
  <c r="F72" i="1"/>
  <c r="Q69" i="1"/>
  <c r="F69" i="1"/>
  <c r="Q67" i="1"/>
  <c r="F67" i="1"/>
  <c r="Q65" i="1"/>
  <c r="F65" i="1"/>
  <c r="Q63" i="1"/>
  <c r="F63" i="1"/>
  <c r="Q61" i="1"/>
  <c r="F61" i="1"/>
  <c r="Q59" i="1"/>
  <c r="F59" i="1"/>
  <c r="Q57" i="1"/>
  <c r="F57" i="1"/>
  <c r="Q55" i="1"/>
  <c r="F55" i="1"/>
  <c r="Q53" i="1"/>
  <c r="F53" i="1"/>
  <c r="Q51" i="1"/>
  <c r="F51" i="1"/>
  <c r="Q46" i="1"/>
  <c r="F46" i="1"/>
  <c r="Q44" i="1"/>
  <c r="F44" i="1"/>
  <c r="Q42" i="1"/>
  <c r="F42" i="1"/>
  <c r="Q40" i="1"/>
  <c r="F40" i="1"/>
  <c r="Q38" i="1"/>
  <c r="F38" i="1"/>
  <c r="Q35" i="1"/>
  <c r="F35" i="1"/>
  <c r="Q33" i="1"/>
  <c r="F33" i="1"/>
  <c r="Q31" i="1"/>
  <c r="F31" i="1"/>
  <c r="Q29" i="1"/>
  <c r="F29" i="1"/>
  <c r="Q20" i="1"/>
  <c r="F20" i="1"/>
  <c r="Q18" i="1"/>
  <c r="F18" i="1"/>
  <c r="Q16" i="1"/>
  <c r="F16" i="1"/>
  <c r="Q14" i="1"/>
  <c r="F14" i="1"/>
  <c r="Q12" i="1"/>
  <c r="F12" i="1"/>
  <c r="Q9" i="1"/>
  <c r="F9" i="1"/>
  <c r="J204" i="1"/>
  <c r="I204" i="1"/>
  <c r="G10" i="1"/>
  <c r="H10" i="1" s="1"/>
  <c r="G11" i="1"/>
  <c r="H11" i="1" s="1"/>
  <c r="G13" i="1"/>
  <c r="H13" i="1" s="1"/>
  <c r="H14" i="1" s="1"/>
  <c r="G15" i="1"/>
  <c r="H15" i="1" s="1"/>
  <c r="H16" i="1" s="1"/>
  <c r="G17" i="1"/>
  <c r="H17" i="1" s="1"/>
  <c r="H18" i="1" s="1"/>
  <c r="G19" i="1"/>
  <c r="H19" i="1" s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30" i="1"/>
  <c r="H30" i="1" s="1"/>
  <c r="H31" i="1" s="1"/>
  <c r="G32" i="1"/>
  <c r="H32" i="1" s="1"/>
  <c r="H33" i="1" s="1"/>
  <c r="G34" i="1"/>
  <c r="H34" i="1" s="1"/>
  <c r="H35" i="1" s="1"/>
  <c r="G36" i="1"/>
  <c r="H36" i="1" s="1"/>
  <c r="G37" i="1"/>
  <c r="H37" i="1" s="1"/>
  <c r="G39" i="1"/>
  <c r="H39" i="1" s="1"/>
  <c r="H40" i="1" s="1"/>
  <c r="G41" i="1"/>
  <c r="G42" i="1" s="1"/>
  <c r="G43" i="1"/>
  <c r="H43" i="1" s="1"/>
  <c r="H44" i="1" s="1"/>
  <c r="G45" i="1"/>
  <c r="H45" i="1" s="1"/>
  <c r="H46" i="1" s="1"/>
  <c r="G47" i="1"/>
  <c r="H47" i="1" s="1"/>
  <c r="G48" i="1"/>
  <c r="H48" i="1" s="1"/>
  <c r="G49" i="1"/>
  <c r="H49" i="1" s="1"/>
  <c r="G50" i="1"/>
  <c r="H50" i="1" s="1"/>
  <c r="G52" i="1"/>
  <c r="H52" i="1" s="1"/>
  <c r="H53" i="1" s="1"/>
  <c r="G54" i="1"/>
  <c r="H54" i="1" s="1"/>
  <c r="H55" i="1" s="1"/>
  <c r="G56" i="1"/>
  <c r="H56" i="1" s="1"/>
  <c r="H57" i="1" s="1"/>
  <c r="G58" i="1"/>
  <c r="H58" i="1" s="1"/>
  <c r="H59" i="1" s="1"/>
  <c r="G60" i="1"/>
  <c r="H60" i="1" s="1"/>
  <c r="H61" i="1" s="1"/>
  <c r="G62" i="1"/>
  <c r="H62" i="1" s="1"/>
  <c r="H63" i="1" s="1"/>
  <c r="G64" i="1"/>
  <c r="H64" i="1" s="1"/>
  <c r="H65" i="1" s="1"/>
  <c r="G66" i="1"/>
  <c r="H66" i="1" s="1"/>
  <c r="H67" i="1" s="1"/>
  <c r="G68" i="1"/>
  <c r="H68" i="1" s="1"/>
  <c r="H69" i="1" s="1"/>
  <c r="G70" i="1"/>
  <c r="H70" i="1" s="1"/>
  <c r="G71" i="1"/>
  <c r="H71" i="1" s="1"/>
  <c r="G73" i="1"/>
  <c r="H73" i="1" s="1"/>
  <c r="G74" i="1"/>
  <c r="H74" i="1" s="1"/>
  <c r="G76" i="1"/>
  <c r="H76" i="1" s="1"/>
  <c r="H77" i="1" s="1"/>
  <c r="G78" i="1"/>
  <c r="H78" i="1" s="1"/>
  <c r="G79" i="1"/>
  <c r="H79" i="1" s="1"/>
  <c r="G81" i="1"/>
  <c r="H81" i="1" s="1"/>
  <c r="H82" i="1" s="1"/>
  <c r="G83" i="1"/>
  <c r="H83" i="1" s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9" i="1"/>
  <c r="H129" i="1" s="1"/>
  <c r="G130" i="1"/>
  <c r="H130" i="1" s="1"/>
  <c r="G131" i="1"/>
  <c r="H131" i="1" s="1"/>
  <c r="G132" i="1"/>
  <c r="H132" i="1" s="1"/>
  <c r="G134" i="1"/>
  <c r="H134" i="1" s="1"/>
  <c r="H135" i="1" s="1"/>
  <c r="G136" i="1"/>
  <c r="H136" i="1" s="1"/>
  <c r="H137" i="1" s="1"/>
  <c r="G138" i="1"/>
  <c r="H138" i="1" s="1"/>
  <c r="H139" i="1" s="1"/>
  <c r="G140" i="1"/>
  <c r="H140" i="1" s="1"/>
  <c r="H141" i="1" s="1"/>
  <c r="G142" i="1"/>
  <c r="H142" i="1" s="1"/>
  <c r="H143" i="1" s="1"/>
  <c r="G144" i="1"/>
  <c r="H144" i="1" s="1"/>
  <c r="H145" i="1" s="1"/>
  <c r="G146" i="1"/>
  <c r="H146" i="1" s="1"/>
  <c r="G147" i="1"/>
  <c r="H147" i="1" s="1"/>
  <c r="G149" i="1"/>
  <c r="H149" i="1" s="1"/>
  <c r="H150" i="1" s="1"/>
  <c r="G151" i="1"/>
  <c r="H151" i="1" s="1"/>
  <c r="H152" i="1" s="1"/>
  <c r="G153" i="1"/>
  <c r="H153" i="1" s="1"/>
  <c r="G154" i="1"/>
  <c r="H154" i="1" s="1"/>
  <c r="G155" i="1"/>
  <c r="H155" i="1" s="1"/>
  <c r="G157" i="1"/>
  <c r="H157" i="1" s="1"/>
  <c r="H158" i="1" s="1"/>
  <c r="G159" i="1"/>
  <c r="H159" i="1" s="1"/>
  <c r="H160" i="1" s="1"/>
  <c r="G161" i="1"/>
  <c r="H161" i="1" s="1"/>
  <c r="H162" i="1" s="1"/>
  <c r="G163" i="1"/>
  <c r="H163" i="1" s="1"/>
  <c r="H164" i="1" s="1"/>
  <c r="G165" i="1"/>
  <c r="H165" i="1" s="1"/>
  <c r="H166" i="1" s="1"/>
  <c r="G167" i="1"/>
  <c r="H167" i="1" s="1"/>
  <c r="H168" i="1" s="1"/>
  <c r="G169" i="1"/>
  <c r="H169" i="1" s="1"/>
  <c r="H170" i="1" s="1"/>
  <c r="G171" i="1"/>
  <c r="H171" i="1" s="1"/>
  <c r="H172" i="1" s="1"/>
  <c r="G173" i="1"/>
  <c r="H173" i="1" s="1"/>
  <c r="H174" i="1" s="1"/>
  <c r="G175" i="1"/>
  <c r="H175" i="1" s="1"/>
  <c r="H176" i="1" s="1"/>
  <c r="G177" i="1"/>
  <c r="H177" i="1" s="1"/>
  <c r="H178" i="1" s="1"/>
  <c r="G179" i="1"/>
  <c r="H179" i="1" s="1"/>
  <c r="H180" i="1" s="1"/>
  <c r="G181" i="1"/>
  <c r="H181" i="1" s="1"/>
  <c r="H182" i="1" s="1"/>
  <c r="G183" i="1"/>
  <c r="H183" i="1" s="1"/>
  <c r="H184" i="1" s="1"/>
  <c r="G185" i="1"/>
  <c r="H185" i="1" s="1"/>
  <c r="H186" i="1" s="1"/>
  <c r="G187" i="1"/>
  <c r="H187" i="1" s="1"/>
  <c r="H188" i="1" s="1"/>
  <c r="G189" i="1"/>
  <c r="H189" i="1" s="1"/>
  <c r="G190" i="1"/>
  <c r="H190" i="1" s="1"/>
  <c r="G191" i="1"/>
  <c r="H191" i="1" s="1"/>
  <c r="G192" i="1"/>
  <c r="H192" i="1" s="1"/>
  <c r="G194" i="1"/>
  <c r="H194" i="1" s="1"/>
  <c r="H195" i="1" s="1"/>
  <c r="G196" i="1"/>
  <c r="H196" i="1" s="1"/>
  <c r="H197" i="1" s="1"/>
  <c r="G198" i="1"/>
  <c r="H198" i="1" s="1"/>
  <c r="H199" i="1" s="1"/>
  <c r="G200" i="1"/>
  <c r="H200" i="1" s="1"/>
  <c r="G201" i="1"/>
  <c r="H201" i="1" s="1"/>
  <c r="G202" i="1"/>
  <c r="H202" i="1" s="1"/>
  <c r="G8" i="1"/>
  <c r="H8" i="1" s="1"/>
  <c r="H9" i="1" s="1"/>
  <c r="H148" i="1" l="1"/>
  <c r="H75" i="1"/>
  <c r="F204" i="1" a="1"/>
  <c r="F204" i="1" s="1"/>
  <c r="H51" i="1"/>
  <c r="H72" i="1"/>
  <c r="H12" i="1"/>
  <c r="G16" i="1"/>
  <c r="H156" i="1"/>
  <c r="G135" i="1"/>
  <c r="H203" i="1"/>
  <c r="H133" i="1"/>
  <c r="H128" i="1"/>
  <c r="G40" i="1"/>
  <c r="G63" i="1"/>
  <c r="G14" i="1"/>
  <c r="H193" i="1"/>
  <c r="G61" i="1"/>
  <c r="G84" i="1"/>
  <c r="H80" i="1"/>
  <c r="H38" i="1"/>
  <c r="H29" i="1"/>
  <c r="G33" i="1"/>
  <c r="G20" i="1"/>
  <c r="G46" i="1"/>
  <c r="G55" i="1"/>
  <c r="G67" i="1"/>
  <c r="G75" i="1"/>
  <c r="G82" i="1"/>
  <c r="G133" i="1"/>
  <c r="G139" i="1"/>
  <c r="G145" i="1"/>
  <c r="G152" i="1"/>
  <c r="G160" i="1"/>
  <c r="G166" i="1"/>
  <c r="G172" i="1"/>
  <c r="G178" i="1"/>
  <c r="G184" i="1"/>
  <c r="G193" i="1"/>
  <c r="G199" i="1"/>
  <c r="H41" i="1"/>
  <c r="H42" i="1" s="1"/>
  <c r="G12" i="1"/>
  <c r="G18" i="1"/>
  <c r="G31" i="1"/>
  <c r="G38" i="1"/>
  <c r="G44" i="1"/>
  <c r="G53" i="1"/>
  <c r="G59" i="1"/>
  <c r="G65" i="1"/>
  <c r="G72" i="1"/>
  <c r="G80" i="1"/>
  <c r="G128" i="1"/>
  <c r="G137" i="1"/>
  <c r="G143" i="1"/>
  <c r="G150" i="1"/>
  <c r="G158" i="1"/>
  <c r="G164" i="1"/>
  <c r="G170" i="1"/>
  <c r="G176" i="1"/>
  <c r="G182" i="1"/>
  <c r="G188" i="1"/>
  <c r="G197" i="1"/>
  <c r="G9" i="1"/>
  <c r="G29" i="1"/>
  <c r="G35" i="1"/>
  <c r="G51" i="1"/>
  <c r="G57" i="1"/>
  <c r="G69" i="1"/>
  <c r="G77" i="1"/>
  <c r="G141" i="1"/>
  <c r="G148" i="1"/>
  <c r="G156" i="1"/>
  <c r="G162" i="1"/>
  <c r="G168" i="1"/>
  <c r="G174" i="1"/>
  <c r="G180" i="1"/>
  <c r="G186" i="1"/>
  <c r="G195" i="1"/>
  <c r="G203" i="1"/>
  <c r="G204" i="1" l="1" a="1"/>
  <c r="G204" i="1" s="1"/>
  <c r="H204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<sst xmlns="http://schemas.openxmlformats.org/spreadsheetml/2006/main" count="736" uniqueCount="332">
  <si>
    <t>FECHA DE FACTURA</t>
  </si>
  <si>
    <t xml:space="preserve">SUPLIDOR </t>
  </si>
  <si>
    <t xml:space="preserve">CONCEPTO </t>
  </si>
  <si>
    <t>SERVICIOS NACIONAL DE SALUD</t>
  </si>
  <si>
    <t>N/A</t>
  </si>
  <si>
    <t>B1500000006</t>
  </si>
  <si>
    <t>AJH SOLUCIONES, SRL</t>
  </si>
  <si>
    <t>B1500000008</t>
  </si>
  <si>
    <t>CORPOMEDICAL, SRL</t>
  </si>
  <si>
    <t>ADQUISICION DE MEDICAMENTOS E INSUMOS PARA LOS HOSPITALES DEL SERVICIO REGIONAL DE SALUD NORDESTE, PROCESO SRSN-DAF-CM-2025-0042</t>
  </si>
  <si>
    <t>B1500000009</t>
  </si>
  <si>
    <t>JOCHERINMOBILIARIA CONSTRUCCIONES Y SERVICIOS</t>
  </si>
  <si>
    <t>CUBICACION NO.3 REPARACION GENERAL DE CENTRO DEL PRIMER NIVEL DE ATENCION,PROCESO: SNS-CCC-LPN-2022-0033</t>
  </si>
  <si>
    <t>B1500000012</t>
  </si>
  <si>
    <t>PILARES OBRAS CIVILES, SRL</t>
  </si>
  <si>
    <t>CUBICACION NO.4 REMOZAMIENTO Y READECUACION DE CENTROS DE PRIMER NIVEL DE ATENCION Y AMPLIACION PROCESO:SNS-CCC-LPN-2021-0014</t>
  </si>
  <si>
    <t>B1500000016</t>
  </si>
  <si>
    <t>L.A.G GRUPO CONSTRUCTOR SRL</t>
  </si>
  <si>
    <t>CUBICACION NO.3 REMOZAMIENTO/ READECUACION AREA ONCOLOGIA  HOSP. PROVINCIAL PADRE FANTINO, HOSP. JOSE MARIA CABRAL Y BAEZ Y APLIACION DE PE DIABETICO Y HEMODIALISIS HOSP. SAN JOSE DE OCOA,  PROCESO SNS-CCC-LPN-2022-003</t>
  </si>
  <si>
    <t>B1500000017</t>
  </si>
  <si>
    <t>ROBERT A. ROQUE CASTRO</t>
  </si>
  <si>
    <t xml:space="preserve"> ACTO DE NOTIFICACION</t>
  </si>
  <si>
    <t>B1500000021</t>
  </si>
  <si>
    <t>CONSTRUCTORA GINZA, SRL</t>
  </si>
  <si>
    <t>CUBICACION No.2 , REPARACION GENERAL DE LOS CENTROS DE PRIMER NIVEL ATENCION: CABUYA, BONAGUA Y EL PINO DEL MUNICIPIO LA VEGA, CIBAO CENTRAL, PROCESO SNS-CCC-LPN-2022-0033</t>
  </si>
  <si>
    <t>B1500000027</t>
  </si>
  <si>
    <t>SERVI-ENGINEERING RICONSING, SRL</t>
  </si>
  <si>
    <t>CUBICACION NO.2 REMOZAMIENTO AMPLIACION UNIDAD SALUD MENTAL HOSPITAL MUNICIPAL VILLA ALTAGRACIA, PROVINCIA SAN CRISTOBAL,  PROCESO.SNS-CCC-LPN-2022-0033</t>
  </si>
  <si>
    <t>B1500000063</t>
  </si>
  <si>
    <t>PERNOVA GROUP, SRL</t>
  </si>
  <si>
    <t>CUBICACION NO.4  REPARACION DE LOS CENTROS DE PRIMER NIVEL DE ATENCION, PROCESO SNS-CCC-LPN-2022-0033</t>
  </si>
  <si>
    <t>B1500000081</t>
  </si>
  <si>
    <t>ALQUICON INGENIERIA Y SERVICIOS, SRL</t>
  </si>
  <si>
    <t>CUBICACION NO. 5 Y FINAL REMODELACION Y ADECUACION DE EMERGENCIAS DE HOSPITALES DE LA RED, PROCESO SNS-MAE-PEUR-2020-0005</t>
  </si>
  <si>
    <t>B1500000104</t>
  </si>
  <si>
    <t>LUISA MARILYN RAMIREZ</t>
  </si>
  <si>
    <t>ACTO DE COMPROBACION APERTURA SOBRE A , PROCESO SNS-CCC-CP-2025-0009, ACTO DE COMBROBACION Y VERIFICACION DE SORTEO REF. SNS-CCC-LPN-2025-0011 Y NOTARIZACION ADENDUM REF. SNS-CCC-LPN-2022-0033</t>
  </si>
  <si>
    <t>B1500000112</t>
  </si>
  <si>
    <t>CONSTRUCTORA SALAZAR MARIZAN CONSALMA, SRL</t>
  </si>
  <si>
    <t>CUBICACION NO.4,   REMOZAMIENTO Y READECUACION  DE DIFERENTES CENTROS DE PRIMER NIVEL DE ATENCION, PROCESO:SNS-CCC-LPN-2022-003</t>
  </si>
  <si>
    <t>B1500000127</t>
  </si>
  <si>
    <t>CONCEPTA RD, SRL</t>
  </si>
  <si>
    <t>SERVICIO DE CONSULTOR PARA LA IMPLEMENTACION DEL SISTEMA DE GESTION DE CALIDAD ISO 9001:2015 CORRESP. A LA ETAPA 4 DEL PLAN DE TRABAJO, PROCESO SNS-DAF-2025-0039</t>
  </si>
  <si>
    <t>B1500000159</t>
  </si>
  <si>
    <t>CONSTRUCTORA SERINAR, SRL</t>
  </si>
  <si>
    <t>CUBICACION NO.3 REMOZAMIENTO SISTEMA POTENCIA HOSPITAL DR. JAIME OLIVER PINO DE SAN PEDRO DE MACORIS, PROCESO:SNS-CCC-LPN-2022-0033</t>
  </si>
  <si>
    <t>B1500000165</t>
  </si>
  <si>
    <t>RUBEN REYES RAMON</t>
  </si>
  <si>
    <t>PUBLICIDAD A TRAVES DE MEDIOS DE COMUNICACIÓN SOCIAL PARA LA DIFUSION DE CAMPAÑAS PROMOCIONALES DEL SNS. PROCESO SNS-CCC--PEPB-2025-0001</t>
  </si>
  <si>
    <t>B1500000168</t>
  </si>
  <si>
    <t>CODEVE, SRL</t>
  </si>
  <si>
    <t>CUBICACION NO. 4 Y FINAL PARA REPARACION DE TECHOS FINO E IMPERMEABILIZANTES HOSPITAL DE TRAUMATOLOGICO DR. NEY ARIAS LORA, PROCESO: SNS-MAE-PEUR-2020-0005</t>
  </si>
  <si>
    <t>B1500000213</t>
  </si>
  <si>
    <t>JCMV DESPACHO LEGAL, SRL</t>
  </si>
  <si>
    <t>HONORARIO PROFESIONALES PARA CONCEPTO DE LEGALIZACION DE ACTO ·01-26 APERTURA SOBRE B</t>
  </si>
  <si>
    <t>B1500000214</t>
  </si>
  <si>
    <t>HONORARIO PROFESIONALES PARA CONCEPTO DE LEGALIZACION DE ACTO ·03-26 APERTURA SOBRE B</t>
  </si>
  <si>
    <t>B1500000216</t>
  </si>
  <si>
    <t>BUNKER, STOCK CREQATIVE, SRL</t>
  </si>
  <si>
    <t>CONTRATACION DE PUBLICIDAD A TRAVES DE MEDIOS DE COMUNBICACION SOCIAL, PERIODO DESDE AGOSTO A OCTUBRE 2025 PROCESO:SNS-CCC-PEPB-2025-0001</t>
  </si>
  <si>
    <t>B1500000228</t>
  </si>
  <si>
    <t>LUCIA JOSEFINA COLLADO</t>
  </si>
  <si>
    <t>ACTO NOTARIAL</t>
  </si>
  <si>
    <t>B1500000231</t>
  </si>
  <si>
    <t>AIDA DEL CARMEN HERNANDEZ GLOSS</t>
  </si>
  <si>
    <t xml:space="preserve">ACTA DE COMPROBACION Y VERIFICACION CON TRASLADO DE NOTARIO </t>
  </si>
  <si>
    <t>B1500000233</t>
  </si>
  <si>
    <t>B1500000253</t>
  </si>
  <si>
    <t>IMPREDOM, SRL</t>
  </si>
  <si>
    <t>SERVICIO DE IMPRESIÓN DE REVISTA EN SALUD PARA EL SNS PROCESO:SNS-DAF-CM-2025-0015</t>
  </si>
  <si>
    <t>B1500000264</t>
  </si>
  <si>
    <t>CLARA LUCIANO AQUINO</t>
  </si>
  <si>
    <t>ACTO PARA LA APERTURA Y LECTURA DE LAS OFERTAS TECNICAS SOBRE A Y B</t>
  </si>
  <si>
    <t>B1500000284</t>
  </si>
  <si>
    <t>NU ENERGY, SRL</t>
  </si>
  <si>
    <t>CUBICACION NO. 02, REMOZAMIENTO HOSPITAL PERIFERICO MONTE ADENTRO, MUNICIPIO SANTIAGO, PROCESO:SNS-CCC-LPN-2022-0033</t>
  </si>
  <si>
    <t>B1500000333</t>
  </si>
  <si>
    <t>PROGESCON, SRL</t>
  </si>
  <si>
    <t>SERVICIO PARA LIMPIEZA DE SISTEMA SANITARIO, TRAMPA DE GRASA Y PLURAL PARA LOS EDIFICIOS 1 Y II DEL SNS PROCESO:SNS-DAF-CM-2025-0047</t>
  </si>
  <si>
    <t>B1500000399</t>
  </si>
  <si>
    <t>TRANSOLUCION JR, SRL</t>
  </si>
  <si>
    <t>CONTRATACION DE SERVICIOS DE ALQUILER DE VEHICULOS PARA EL SNS PROCESO.SNS-CCC-CP-2024-0031</t>
  </si>
  <si>
    <t>B1500000448</t>
  </si>
  <si>
    <t>PUBLI MASTER, EIRL</t>
  </si>
  <si>
    <t>ADQUISICION DE BUZONES Y MATERIALES PARA EL SNS, PROCESO SNS-DAF-CD-2025-0015</t>
  </si>
  <si>
    <t>B1500000541</t>
  </si>
  <si>
    <t>FIRST MEDICAL DEPOT, SRL</t>
  </si>
  <si>
    <t>COMPRA DE EQUIPOS MEDICOS PARA EL HOSPITAL MUNICIPAL  BLANCA, PROCESO HMBP-DAF-CM-2025-0006</t>
  </si>
  <si>
    <t>B1500000826</t>
  </si>
  <si>
    <t>LANNY RENT A CAR, SRL</t>
  </si>
  <si>
    <t>CONTRATACION DE SERVICIO DE ALQUILER DE VEHICULOS PARA EL SERVICIO NACIONAL DE SALUD, PROCESO SNS-CCC-CP-2024-0031</t>
  </si>
  <si>
    <t>B1500000827</t>
  </si>
  <si>
    <t>CONTRATACION DE SERVICIOS DE TRANSPORTE PARA EL PERSONAL DE ENFERMERIA PROCESO:SNS-CCC-CP-2024-0031</t>
  </si>
  <si>
    <t>B1500000832</t>
  </si>
  <si>
    <t>COTRATACION DE SERVICIOS DE TRANPORTE PARA EL PERSONAL DE ENFERMERIA PROCESO:SNS-CCC-LPN-2024-0031</t>
  </si>
  <si>
    <t>B1500000950</t>
  </si>
  <si>
    <t>ESTRELA TELECOM, SRL</t>
  </si>
  <si>
    <t>SERVICIO DE INTERNET  DE LOS SERVIDORES DEL SNS, ENERO 2026</t>
  </si>
  <si>
    <t>B1500000951</t>
  </si>
  <si>
    <t>SERVICIO DE ENLASE SATELITAL ITINERANTE, ENERO 2026</t>
  </si>
  <si>
    <t>B1500000968</t>
  </si>
  <si>
    <t>CORRESPONDIENTE AL ENLACE FIBRA  OPTICA MBPS SIMETRICO Y SERVICIO INTERNT SIMETRICO, DEL MES DE FEBRERO 2026</t>
  </si>
  <si>
    <t>B1500000969</t>
  </si>
  <si>
    <t>SERVICIO DE ENLACE SATELITAL ITINERANTE, CORRESPONDIENTE AL MES DE FEBRERO 2026</t>
  </si>
  <si>
    <t>B1500001743</t>
  </si>
  <si>
    <t>SERVIAMED DOMINICANA, SRL</t>
  </si>
  <si>
    <t>COMPRAS DE EQUIPOS MEDICOS, PROCESO SRSV-DAF-CM-2025-0059</t>
  </si>
  <si>
    <t>B1500003821</t>
  </si>
  <si>
    <t>AUTO MECANICA GOMEZ &amp; ASOCIADOS</t>
  </si>
  <si>
    <t>CONTRATACION DE LOS SERVICIOS DE MANTENIMIENTO PREVENTIVO Y CORRECTIVO PARA LA FLOTILLA VEHICULAR PROCESO :SNS-CCC-LPN-2022-0002</t>
  </si>
  <si>
    <t>B1500003822</t>
  </si>
  <si>
    <t>B1500003823</t>
  </si>
  <si>
    <t>B1500003824</t>
  </si>
  <si>
    <t>B1500003825</t>
  </si>
  <si>
    <t>B1500003826</t>
  </si>
  <si>
    <t>B1500003827</t>
  </si>
  <si>
    <t>B1500003829</t>
  </si>
  <si>
    <t>B1500004440</t>
  </si>
  <si>
    <t>OFICINA GUBERNAMENTAL DE TECNOLOGIAS DE LA INFORMACION Y C OMUICACION, OGTIC</t>
  </si>
  <si>
    <t>ALQUILERESPACIO QUE OCUPOA EN LA DIRECCION ATENCION CIUDADANA, CORRESPONDIENTE AL MES DE FEBRERO 2026</t>
  </si>
  <si>
    <t>B1500069964</t>
  </si>
  <si>
    <t>ALCALDIA DEL DISTRITO NACIONAL (ADN)</t>
  </si>
  <si>
    <t>SERVICIO BRINDADO POR RECOGIDA DE BASURA, CORRESPONDIENTE AL MES DE ENERO 2026</t>
  </si>
  <si>
    <t>CO-0003232-2025</t>
  </si>
  <si>
    <t>CONSORCIO INCOMG</t>
  </si>
  <si>
    <t>20% DEL ANTICIPO, REMOZAMIENTO DE DIFERENTES CENTRO DE SALUD PROCESO:SNS-CCC-LPN-2025-0005</t>
  </si>
  <si>
    <t>E450000000001</t>
  </si>
  <si>
    <t>ELECTRO SERVICIOS REYES, SRL</t>
  </si>
  <si>
    <t>ALQUILER PLANTA ELECTRICA PROCESO:SNS-CCC-LPN-2024-0019</t>
  </si>
  <si>
    <t>E450000000002</t>
  </si>
  <si>
    <t>CONSTRUCTORA ALPACA, SRL</t>
  </si>
  <si>
    <t>CUBICACION NO. 5 READECUACION HOSPITAL MUNICIPAL ALFREDO GONZALEZ GIL ROLDAN PROCESO:SNS-CCC-LPN-2021-0014</t>
  </si>
  <si>
    <t>POLYCANA DOMINICANA, SRL</t>
  </si>
  <si>
    <t>CUBICACION NO.3 AMPLIACION  AREA DE INTERNAMIENTO HOSPITAL REGIONAL UNIVERSITARIO DR. LUIS MORILLO KING PROCESO:SNS-CCC-LPN-2024-001</t>
  </si>
  <si>
    <t>E450000000003</t>
  </si>
  <si>
    <t>CONSORCIO CIMAC</t>
  </si>
  <si>
    <t>GRUPO BAKEP, SRL</t>
  </si>
  <si>
    <t>CUBICACION NO. 3 AMPLIACION Y READECUACION AREA DE EMERGENCIA HOSPITAL MUNICIPAL ENRIQUILLO,  PROVINCIA BARAHONA,PROCESO SNS-CCC-LPN-2022-0033</t>
  </si>
  <si>
    <t>E450000000004</t>
  </si>
  <si>
    <t>MGD MONUMENTAL GRAPHIC DESIGNS, SRL</t>
  </si>
  <si>
    <t>CONTRATACION DE REMOZAMIENTO DE HABITACULOS DE UNIDADES MOVILES DEL PROGRAMA 43, PROCESO.SNS-CCC-LPN-2024-0022</t>
  </si>
  <si>
    <t>PETRA RIVAS HERASME</t>
  </si>
  <si>
    <t>SERVICIOS JURIDICOS PROCESO, SNS-CCC-LPN-2025-0023 ACTO (827-2025)</t>
  </si>
  <si>
    <t>E450000000005</t>
  </si>
  <si>
    <t>E450000000006</t>
  </si>
  <si>
    <t>E450000000007</t>
  </si>
  <si>
    <t>CALMAQUIP DOMINICANA, SAS</t>
  </si>
  <si>
    <t>ADQUISICION E INSTALACION DE MOBILIARIO Y ELECTRODOMESTICOS PARA LOS DISTIBNTOS CENTROS DE SALUD, PROCESO:SNS-CCC-LPN-2025-0012</t>
  </si>
  <si>
    <t>E450000000008</t>
  </si>
  <si>
    <t>E450000000009</t>
  </si>
  <si>
    <t>E450000000010</t>
  </si>
  <si>
    <t>SUMINISTRO E INSTALACION DE EQUIPAMIENTOS MEDICO HOSPITALARIO PARA EL HOSPITAL TRAUMATOLOGICO 19 DE MARZO TAIWAN DE AZUA , PROCESO, SNS-CCC-LPN-2024-0029</t>
  </si>
  <si>
    <t>E450000000011</t>
  </si>
  <si>
    <t>E450000000012</t>
  </si>
  <si>
    <t>E450000000013</t>
  </si>
  <si>
    <t>E450000000014</t>
  </si>
  <si>
    <t>E450000000015</t>
  </si>
  <si>
    <t>E450000000016</t>
  </si>
  <si>
    <t>E450000000017</t>
  </si>
  <si>
    <t>E450000000020</t>
  </si>
  <si>
    <t>ALQUILER PLANTA ELECTRICA, PROCESO.SNS-CCC-LPN-2024-0019</t>
  </si>
  <si>
    <t>E450000000021</t>
  </si>
  <si>
    <t>E450000000022</t>
  </si>
  <si>
    <t>E450000000023</t>
  </si>
  <si>
    <t>E450000000024</t>
  </si>
  <si>
    <t>E450000000025</t>
  </si>
  <si>
    <t>CAPELLAN DENTAL, SRL</t>
  </si>
  <si>
    <t>ADQUISICION DE EQUIPOS MEDICOS, INSUMOS Y MATERIALES ODONTOLOGICOS PARA SUPLIR LAS NECESIDADES DE LOS DIFERENTES CENTROS DE SALUD, PROCESO:SNS-CCC-LPN-2024-0030</t>
  </si>
  <si>
    <t>E450000000026</t>
  </si>
  <si>
    <t>E450000000027</t>
  </si>
  <si>
    <t>E450000000028</t>
  </si>
  <si>
    <t>E450000000029</t>
  </si>
  <si>
    <t>E450000000030</t>
  </si>
  <si>
    <t>E450000000031</t>
  </si>
  <si>
    <t>E450000000032</t>
  </si>
  <si>
    <t>E450000000033</t>
  </si>
  <si>
    <t>ALQUILER PLANTA ELECTRICA PROCESO :SNS-CCC-LPN-2024-0019</t>
  </si>
  <si>
    <t>E450000000034</t>
  </si>
  <si>
    <t>E450000000035</t>
  </si>
  <si>
    <t>E450000000036</t>
  </si>
  <si>
    <t>E450000000037</t>
  </si>
  <si>
    <t>E450000000038</t>
  </si>
  <si>
    <t>E450000000039</t>
  </si>
  <si>
    <t>E450000000040</t>
  </si>
  <si>
    <t>E450000000041</t>
  </si>
  <si>
    <t>SERVICIO DE FUMIGACION PARA LOS EDIFICIOS DEL SNS, REALIZADOS EN OCTUBRE 2025, PROCESO SNS-CCC-CP-2024-0028</t>
  </si>
  <si>
    <t>E450000000042</t>
  </si>
  <si>
    <t>E450000000043</t>
  </si>
  <si>
    <t>E450000000044</t>
  </si>
  <si>
    <t>E450000000045</t>
  </si>
  <si>
    <t>E450000000047</t>
  </si>
  <si>
    <t>E&amp;R FUMIPLAG PESTE CONTROL, SRL</t>
  </si>
  <si>
    <t>SERVICIO DE FUMIGACION PARA LOS EDIFICIOS DEL SNS, PROCESO, SNS-CCC-2024-0028</t>
  </si>
  <si>
    <t>E450000000074</t>
  </si>
  <si>
    <t>DIGO INTERACTIVE MEDIA NETWORK, SAS</t>
  </si>
  <si>
    <t>CONTRATACION DE SERVICIOS DE PUBLICIDAD A TRAVEZ DE MEDIOS DE COMUNICAICON SOCIAL  PARA DIFUSION DE CAMPAÑAS PROMOCIONALES DEL SNS , PROCESO SNS-CCC-PEPB-2025-0001</t>
  </si>
  <si>
    <t>E450000000075</t>
  </si>
  <si>
    <t>E450000000118</t>
  </si>
  <si>
    <t>INVERSIONES YANG, SRL</t>
  </si>
  <si>
    <t>SERVICIO DE ABASTECIMIENTO DE AGUA POTABLE E INSUMOS PARA EL SERVICIO NACIONAL DE SALUD PROCESO: SNS-DAF-CM-2025-0044</t>
  </si>
  <si>
    <t>E450000000610</t>
  </si>
  <si>
    <t>TONER DEPOT, MULTISERVICIOS, EORG, SRL</t>
  </si>
  <si>
    <t>MENSUALIDAD POR IMPRESIONES CONSUMO DICIEMBRE 2025</t>
  </si>
  <si>
    <t>E450000000976</t>
  </si>
  <si>
    <t>HOSPIFAR, SRL</t>
  </si>
  <si>
    <t xml:space="preserve">INSUMOS PARA BOMBA DE INFUSION, CORRESPONDIENTE A PEDIDOS DE DICIEMBRE 2025 </t>
  </si>
  <si>
    <t>E450000001007</t>
  </si>
  <si>
    <t>BONANZA DOMINCANA, S.A.S</t>
  </si>
  <si>
    <t>CONTRATACION DE SERVICIOS DE MANTENIMIENTO PREVENTIVOS Y CORRECTIVOS, PARA VEHICULOS PROCESO:SNS-CCC-PEPU-2025-0001</t>
  </si>
  <si>
    <t>E450000002190</t>
  </si>
  <si>
    <t>MACROTECH FARMACEUTICA, SRL</t>
  </si>
  <si>
    <t>SUMINISTRO DE NUTRICION ENTERAL Y PARENTAL, DESDE 01 HASTA 07 DICIEMBRE 2025</t>
  </si>
  <si>
    <t>E450000003861</t>
  </si>
  <si>
    <t>CONSORCIO ENERGETICO PUNTA CANA-MACAO, SA (CEPM)</t>
  </si>
  <si>
    <t>SERVICIO ENERGIA ELECTRICA, CORRESPONDIENTE AL PERIODO DE CONSUMO MES DE ENERO 2026</t>
  </si>
  <si>
    <t>E450000021730</t>
  </si>
  <si>
    <t>ALTICE DOMINICANA, SA</t>
  </si>
  <si>
    <t>SERVICIOS DE INTERNET DE LOS SERVIDORES DEL SNS, CORRESPONDIENTE AL CORTE DEL 11 DE ENERO 2026</t>
  </si>
  <si>
    <t>E450000099706</t>
  </si>
  <si>
    <t>PAGO SERVICIO DE FLOTAS PROGRAMA DE TUBERCULOISIS MES DE DICIEMBRE 2025</t>
  </si>
  <si>
    <t>E450000102467</t>
  </si>
  <si>
    <t>COMPAÑÍA DOMINICANA DE TELEFONOS, S. A.</t>
  </si>
  <si>
    <t>E45000099589</t>
  </si>
  <si>
    <t>FACT. VARIAS</t>
  </si>
  <si>
    <t>EL PROGRESO EL LIMON, SRL</t>
  </si>
  <si>
    <t>BANCO RESERVAS</t>
  </si>
  <si>
    <t>UNIDAD DE VIAJES OFICIALES</t>
  </si>
  <si>
    <t>BOLETOS AEREOS PARA EL XXVI EDICION DEL PREMIO IBEROAMERICANO DE LA CALIDAD 2025</t>
  </si>
  <si>
    <t>OCP-00004111</t>
  </si>
  <si>
    <t>PARTICIPACION EN CURSO DIGITAL HEALTHCARE INFORMATICS AND HEALTHCARE LOGISTCS PROGRAMA DE COOPERACION DE SINGAPUR</t>
  </si>
  <si>
    <t>SNS-DA-2025-467</t>
  </si>
  <si>
    <t>PAGO DE LAS FACTURAS DEL SERVICIO TELEFONICO CORRESPONDIENTE AL MES DE DICIEMBRE 2025</t>
  </si>
  <si>
    <t>VARIAS FACTURAS</t>
  </si>
  <si>
    <t>COMPAÑÍA DE LUZ Y FUERZA DE LAS TERRENAS, S.A</t>
  </si>
  <si>
    <t>PAGO FACTURAS DE ENERGIA ELECTRICA ENERO 2026</t>
  </si>
  <si>
    <t>EDENORTE DOMINICANA, SA</t>
  </si>
  <si>
    <t>VIATICO 2026-01</t>
  </si>
  <si>
    <t>E450000000420</t>
  </si>
  <si>
    <t>GRUPO FARMACEUTICO CAR-M</t>
  </si>
  <si>
    <t>COMPRA DE MEDICAMENTOS E INSUMOS DE USO GENERAL, PROCESO SRSN-DAF-2025-0042 DE LA REGIONAL DE SALUD NORDESTE</t>
  </si>
  <si>
    <t>B1500000152</t>
  </si>
  <si>
    <t>SCIENE MEDICAL SKAL, SRL</t>
  </si>
  <si>
    <t>COMPRA DE MEDICAMENTOS E INSUMOS DE USO GENERAL</t>
  </si>
  <si>
    <t>2T IMPORTACIONES, SRL</t>
  </si>
  <si>
    <t>EDEESTE</t>
  </si>
  <si>
    <t>SERVICIOS DE ENERGIA ELECTRICA DE LOS CENTROS DEL SNS CONSUMO DEL MES DE ENERO 2026</t>
  </si>
  <si>
    <t>TOTAL GENERAL RD$</t>
  </si>
  <si>
    <t>No.</t>
  </si>
  <si>
    <t>FACTURA O COMPROBANTE</t>
  </si>
  <si>
    <t>MONTO FACTURA RD$</t>
  </si>
  <si>
    <t>MONTO PAGADO RD$</t>
  </si>
  <si>
    <t>MONTO PENDIENTE RD$</t>
  </si>
  <si>
    <t xml:space="preserve">FECHA  FIN DE FACTURA </t>
  </si>
  <si>
    <t>ESTADO</t>
  </si>
  <si>
    <t>RELACION DE FACTURAS PAGADAS DEL 01 AL 28 DE FEBRERO 2026</t>
  </si>
  <si>
    <t>VIATICOS AL PERSONAL</t>
  </si>
  <si>
    <t>COMPRA DE MEDICAMENTOS E INSUMOS DE USO GENERAL, PROCESO. SRSN-DAF-CM-2025-0042, SERVICIO REGIONAL DE SALUD CIBAO NORDESTE</t>
  </si>
  <si>
    <t>CUBICACION No.02,  HOSPITAL MUNICIPAL LA VICTORIA PROVINCIA STO. DGO.Y HOSP. VALLEJUELO PROVINCIA SAN JUAN DE LA MAGUANA, PROCESO:SNS-CCC-CP-2023-0033</t>
  </si>
  <si>
    <t>VISA FLOTILLA AL CORTE 14 DE FEBRERO 2026 (COMBUSTIBLE)</t>
  </si>
  <si>
    <t>CONSUMO DE ENERGIA ELECTRICA CORREP. AL MES DE ENERO 2026</t>
  </si>
  <si>
    <t>SERVICIO TELEFONICO, CORRESP. AL MES DE  ENERO 2026, PROGRAMA 42</t>
  </si>
  <si>
    <t>PROGRAMA DIALISIS PERITONAL CORRESPONDIENTE AL MES DE DICIEMBRE 2025, PROCESO SNS-CCC-PEEX-2025-0003</t>
  </si>
  <si>
    <t xml:space="preserve">SERVICIO DE ENERGIA ELECTRICA CORRESP. AL MES DE DICIEMBRE 2025 </t>
  </si>
  <si>
    <t>SERVICIO  DE ENERGIA ELECTRICA, CORRESP. AL MES DE ENERO 2026</t>
  </si>
  <si>
    <t>EDESUR DOMINICANA, S.A.</t>
  </si>
  <si>
    <t>Completado</t>
  </si>
  <si>
    <t>Licda. Altagracia Peña</t>
  </si>
  <si>
    <t>Encargada Dpto. de Contabilidad</t>
  </si>
  <si>
    <t>Total UNIDAD DE VIAJES OFICIALES</t>
  </si>
  <si>
    <t xml:space="preserve">Total  TRANSOLUCION JR, SRL </t>
  </si>
  <si>
    <t>Total TONER DEPOT, MULTISERVICIOS, EORG, SRL</t>
  </si>
  <si>
    <t>Total SERVI-ENGINEERING RICONSING, SRL</t>
  </si>
  <si>
    <t>Total SERVICIOS NACIONAL DE SALUD</t>
  </si>
  <si>
    <t>Total SERVIAMED DOMINICANA, SRL</t>
  </si>
  <si>
    <t>Total SCIENE MEDICAL SKAL, SRL</t>
  </si>
  <si>
    <t>Total RUBEN REYES RAMON</t>
  </si>
  <si>
    <t>Total ROBERT A. ROQUE CASTRO</t>
  </si>
  <si>
    <t>Total PUBLI MASTER, EIRL</t>
  </si>
  <si>
    <t>Total PROGESCON, SRL</t>
  </si>
  <si>
    <t>Total POLYCANA DOMINICANA, SRL</t>
  </si>
  <si>
    <t>Total PILARES OBRAS CIVILES, SRL</t>
  </si>
  <si>
    <t>Total PETRA RIVAS HERASME</t>
  </si>
  <si>
    <t>Total PERNOVA GROUP, SRL</t>
  </si>
  <si>
    <t>Total OFICINA GUBERNAMENTAL DE TECNOLOGIAS DE LA INFORMACION Y C OMUICACION, OGTIC</t>
  </si>
  <si>
    <t>Total NU ENERGY, SRL</t>
  </si>
  <si>
    <t>Total MGD MONUMENTAL GRAPHIC DESIGNS, SRL</t>
  </si>
  <si>
    <t>Total MACROTECH FARMACEUTICA, SRL</t>
  </si>
  <si>
    <t>Total LUISA MARILYN RAMIREZ</t>
  </si>
  <si>
    <t>Total LUCIA JOSEFINA COLLADO</t>
  </si>
  <si>
    <t>Total LANNY RENT A CAR, SRL</t>
  </si>
  <si>
    <t>Total L.A.G GRUPO CONSTRUCTOR SRL</t>
  </si>
  <si>
    <t>Total JOCHERINMOBILIARIA CONSTRUCCIONES Y SERVICIOS</t>
  </si>
  <si>
    <t>Total JCMV DESPACHO LEGAL, SRL</t>
  </si>
  <si>
    <t>Total INVERSIONES YANG, SRL</t>
  </si>
  <si>
    <t>Total IMPREDOM, SRL</t>
  </si>
  <si>
    <t>Total HOSPIFAR, SRL</t>
  </si>
  <si>
    <t>Total GRUPO FARMACEUTICO CAR-M</t>
  </si>
  <si>
    <t>Total GRUPO BAKEP, SRL</t>
  </si>
  <si>
    <t>Total FIRST MEDICAL DEPOT, SRL</t>
  </si>
  <si>
    <t>Total ESTRELA TELECOM, SRL</t>
  </si>
  <si>
    <t>Total ELECTRO SERVICIOS REYES, SRL</t>
  </si>
  <si>
    <t>Total EL PROGRESO EL LIMON, SRL</t>
  </si>
  <si>
    <t>Total EDESUR DOMINICANA, S.A.</t>
  </si>
  <si>
    <t>Total EDENORTE DOMINICANA, SA</t>
  </si>
  <si>
    <t>Total EDEESTE</t>
  </si>
  <si>
    <t>Total E&amp;R FUMIPLAG PESTE CONTROL, SRL</t>
  </si>
  <si>
    <t>Total DIGO INTERACTIVE MEDIA NETWORK, SAS</t>
  </si>
  <si>
    <t>Total CORPOMEDICAL, SRL</t>
  </si>
  <si>
    <t>Total CONSTRUCTORA SERINAR, SRL</t>
  </si>
  <si>
    <t>Total CONSTRUCTORA SALAZAR MARIZAN CONSALMA, SRL</t>
  </si>
  <si>
    <t>Total CONSTRUCTORA GINZA, SRL</t>
  </si>
  <si>
    <t>Total CONSTRUCTORA ALPACA, SRL</t>
  </si>
  <si>
    <t>Total CONSORCIO INCOMG</t>
  </si>
  <si>
    <t>Total CONSORCIO ENERGETICO PUNTA CANA-MACAO, SA (CEPM)</t>
  </si>
  <si>
    <t>Total CONSORCIO CIMAC</t>
  </si>
  <si>
    <t>Total CONCEPTA RD, SRL</t>
  </si>
  <si>
    <t>Total COMPAÑÍA DOMINICANA DE TELEFONOS, S. A.</t>
  </si>
  <si>
    <t>Total COMPAÑÍA DE LUZ Y FUERZA DE LAS TERRENAS, S.A</t>
  </si>
  <si>
    <t>Total CODEVE, SRL</t>
  </si>
  <si>
    <t>Total CLARA LUCIANO AQUINO</t>
  </si>
  <si>
    <t>Total CAPELLAN DENTAL, SRL</t>
  </si>
  <si>
    <t>Total CALMAQUIP DOMINICANA, SAS</t>
  </si>
  <si>
    <t>Total BUNKER, STOCK CREQATIVE, SRL</t>
  </si>
  <si>
    <t>Total BONANZA DOMINCANA, S.A.S</t>
  </si>
  <si>
    <t>Total BANCO RESERVAS</t>
  </si>
  <si>
    <t>Total AUTO MECANICA GOMEZ &amp; ASOCIADOS</t>
  </si>
  <si>
    <t>Total ALTICE DOMINICANA, SA</t>
  </si>
  <si>
    <t>Total ALQUICON INGENIERIA Y SERVICIOS, SRL</t>
  </si>
  <si>
    <t>Total ALCALDIA DEL DISTRITO NACIONAL (ADN)</t>
  </si>
  <si>
    <t>Total AJH SOLUCIONES, SRL</t>
  </si>
  <si>
    <t>Total AIDA DEL CARMEN HERNANDEZ GLOSS</t>
  </si>
  <si>
    <t>Total 2T IMPORTACIONES,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</si>
</sst>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1" fontId="2" fillId="2" borderId="0" xfId="0" applyNumberFormat="1" applyFont="1" applyFill="1" applyAlignment="1">
      <alignment horizontal="center" wrapText="1"/>
    </xf>
    <xf numFmtId="1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4" fontId="2" fillId="2" borderId="0" xfId="2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0" borderId="0" xfId="2" applyFont="1" applyAlignment="1">
      <alignment horizontal="center"/>
    </xf>
    <xf numFmtId="164" fontId="3" fillId="2" borderId="1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64" fontId="4" fillId="3" borderId="6" xfId="2" applyFont="1" applyFill="1" applyBorder="1" applyAlignment="1">
      <alignment horizontal="center" vertical="center" wrapText="1"/>
    </xf>
    <xf numFmtId="164" fontId="2" fillId="3" borderId="6" xfId="2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3" fontId="3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3" borderId="10" xfId="2" applyFont="1" applyFill="1" applyBorder="1" applyAlignment="1">
      <alignment horizontal="center" vertical="center"/>
    </xf>
    <xf numFmtId="164" fontId="6" fillId="3" borderId="11" xfId="2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6" fillId="2" borderId="0" xfId="0" applyFont="1" applyFill="1" applyAlignment="1">
      <alignment horizontal="center" vertical="center" wrapText="1"/>
    </xf>
    <xf numFmtId="164" fontId="6" fillId="2" borderId="0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2" borderId="0" xfId="2" applyFont="1" applyFill="1" applyAlignment="1">
      <alignment horizont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3" fillId="2" borderId="18" xfId="2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43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4" fontId="2" fillId="2" borderId="15" xfId="2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43" fontId="2" fillId="2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39C741FA-02F5-4D08-8AFB-C1795D9ADDE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123825</xdr:rowOff>
    </xdr:from>
    <xdr:ext cx="1905000" cy="600076"/>
    <xdr:pic>
      <xdr:nvPicPr>
        <xdr:cNvPr id="2" name="Imagen 1">
          <a:extLst>
            <a:ext uri="{FF2B5EF4-FFF2-40B4-BE49-F238E27FC236}">
              <a16:creationId xmlns:a16="http://schemas.microsoft.com/office/drawing/2014/main" id="{C8B6CEB6-2CE0-48B2-A4A3-4D8102C05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1905000" cy="60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76F4-552A-4DC7-82BB-C7A2F448DC5A}">
  <dimension ref="A1:Q215"/>
  <sheetViews>
    <sheetView showGridLines="0" tabSelected="1" topLeftCell="A196" zoomScaleNormal="100" workbookViewId="0">
      <selection activeCell="A7" sqref="A7:XFD7"/>
    </sheetView>
  </sheetViews>
  <sheetFormatPr baseColWidth="10" defaultRowHeight="12.75" x14ac:dyDescent="0.2"/>
  <cols>
    <col min="1" max="1" width="3.5703125" style="5" bestFit="1" customWidth="1"/>
    <col min="2" max="2" width="16.85546875" style="5" customWidth="1"/>
    <col min="3" max="3" width="11.42578125" style="5" customWidth="1"/>
    <col min="4" max="4" width="45" style="6" customWidth="1"/>
    <col min="5" max="5" width="50.42578125" style="9" customWidth="1"/>
    <col min="6" max="6" width="21.5703125" style="5" bestFit="1" customWidth="1"/>
    <col min="7" max="7" width="22" style="14" customWidth="1"/>
    <col min="8" max="8" width="11.28515625" style="5" customWidth="1"/>
    <col min="9" max="9" width="18.28515625" style="5" customWidth="1"/>
    <col min="10" max="10" width="12.28515625" style="5" bestFit="1" customWidth="1"/>
    <col min="11" max="11" width="12.85546875" style="6" customWidth="1"/>
    <col min="12" max="12" width="21.140625" style="6" customWidth="1"/>
    <col min="13" max="13" width="18" style="6" customWidth="1"/>
    <col min="14" max="14" width="18.140625" style="6" customWidth="1"/>
    <col min="15" max="15" width="14.85546875" style="6" customWidth="1"/>
    <col min="16" max="16" width="17.28515625" style="6" customWidth="1"/>
    <col min="17" max="17" width="25.7109375" style="6" bestFit="1" customWidth="1"/>
    <col min="18" max="16384" width="11.42578125" style="6"/>
  </cols>
  <sheetData>
    <row r="1" spans="1:17" x14ac:dyDescent="0.2">
      <c r="A1" s="1"/>
      <c r="B1" s="2"/>
      <c r="C1" s="3"/>
      <c r="D1" s="3"/>
      <c r="E1" s="13"/>
      <c r="F1" s="3"/>
      <c r="G1" s="4"/>
      <c r="H1" s="3"/>
      <c r="K1" s="5"/>
      <c r="L1" s="5"/>
      <c r="M1" s="5"/>
      <c r="N1" s="5"/>
      <c r="O1" s="5"/>
      <c r="P1" s="5"/>
      <c r="Q1" s="5"/>
    </row>
    <row r="2" spans="1:17" x14ac:dyDescent="0.2">
      <c r="A2" s="1"/>
      <c r="B2" s="2"/>
      <c r="C2" s="3"/>
      <c r="D2" s="3"/>
      <c r="E2" s="13"/>
      <c r="F2" s="3"/>
      <c r="G2" s="4"/>
      <c r="H2" s="3"/>
      <c r="K2" s="5"/>
      <c r="L2" s="5"/>
      <c r="M2" s="5"/>
      <c r="N2" s="5"/>
      <c r="O2" s="5"/>
      <c r="P2" s="5"/>
      <c r="Q2" s="5"/>
    </row>
    <row r="3" spans="1:17" x14ac:dyDescent="0.2">
      <c r="A3" s="1"/>
      <c r="B3" s="2"/>
      <c r="C3" s="3"/>
      <c r="D3" s="3"/>
      <c r="E3" s="13"/>
      <c r="F3" s="3"/>
      <c r="G3" s="4"/>
      <c r="H3" s="3"/>
      <c r="K3" s="5"/>
      <c r="L3" s="5"/>
      <c r="M3" s="5"/>
      <c r="N3" s="5"/>
      <c r="O3" s="5"/>
      <c r="P3" s="5"/>
      <c r="Q3" s="5"/>
    </row>
    <row r="4" spans="1:17" x14ac:dyDescent="0.2">
      <c r="A4" s="1"/>
      <c r="B4" s="2"/>
      <c r="C4" s="3"/>
      <c r="D4" s="3"/>
      <c r="E4" s="13"/>
      <c r="F4" s="3"/>
      <c r="G4" s="4"/>
      <c r="H4" s="3"/>
      <c r="K4" s="5"/>
      <c r="L4" s="5"/>
      <c r="M4" s="5"/>
      <c r="N4" s="5"/>
      <c r="O4" s="5"/>
      <c r="P4" s="5"/>
      <c r="Q4" s="5"/>
    </row>
    <row r="5" spans="1:17" ht="13.5" thickBot="1" x14ac:dyDescent="0.25">
      <c r="A5" s="1"/>
      <c r="B5" s="2"/>
      <c r="C5" s="3"/>
      <c r="D5" s="3"/>
      <c r="E5" s="13"/>
      <c r="F5" s="3"/>
      <c r="G5" s="4"/>
      <c r="H5" s="3"/>
      <c r="K5" s="5"/>
      <c r="L5" s="5"/>
      <c r="M5" s="5"/>
      <c r="N5" s="5"/>
      <c r="O5" s="5"/>
      <c r="P5" s="5"/>
      <c r="Q5" s="5"/>
    </row>
    <row r="6" spans="1:17" customFormat="1" ht="30" customHeight="1" thickBot="1" x14ac:dyDescent="0.3">
      <c r="A6" s="72" t="s">
        <v>254</v>
      </c>
      <c r="B6" s="73"/>
      <c r="C6" s="73"/>
      <c r="D6" s="73"/>
      <c r="E6" s="73"/>
      <c r="F6" s="73"/>
      <c r="G6" s="73"/>
      <c r="H6" s="73"/>
      <c r="I6" s="73"/>
      <c r="J6" s="74"/>
    </row>
    <row r="7" spans="1:17" customFormat="1" ht="40.5" customHeight="1" thickBot="1" x14ac:dyDescent="0.3">
      <c r="A7" s="16" t="s">
        <v>247</v>
      </c>
      <c r="B7" s="17" t="s">
        <v>248</v>
      </c>
      <c r="C7" s="18" t="s">
        <v>0</v>
      </c>
      <c r="D7" s="19" t="s">
        <v>1</v>
      </c>
      <c r="E7" s="17" t="s">
        <v>2</v>
      </c>
      <c r="F7" s="19" t="s">
        <v>249</v>
      </c>
      <c r="G7" s="19" t="s">
        <v>250</v>
      </c>
      <c r="H7" s="19" t="s">
        <v>251</v>
      </c>
      <c r="I7" s="20" t="s">
        <v>252</v>
      </c>
      <c r="J7" s="21" t="s">
        <v>253</v>
      </c>
    </row>
    <row r="8" spans="1:17" s="23" customFormat="1" ht="54.95" customHeight="1" x14ac:dyDescent="0.25">
      <c r="A8" s="57">
        <v>1</v>
      </c>
      <c r="B8" s="58" t="s">
        <v>163</v>
      </c>
      <c r="C8" s="59">
        <v>46014</v>
      </c>
      <c r="D8" s="60" t="s">
        <v>243</v>
      </c>
      <c r="E8" s="61" t="s">
        <v>256</v>
      </c>
      <c r="F8" s="62">
        <v>241900</v>
      </c>
      <c r="G8" s="63">
        <f>+F8</f>
        <v>241900</v>
      </c>
      <c r="H8" s="64">
        <f>+F8-G8</f>
        <v>0</v>
      </c>
      <c r="I8" s="58" t="s">
        <v>4</v>
      </c>
      <c r="J8" s="65" t="s">
        <v>265</v>
      </c>
    </row>
    <row r="9" spans="1:17" s="23" customFormat="1" ht="39.950000000000003" customHeight="1" x14ac:dyDescent="0.25">
      <c r="A9" s="35"/>
      <c r="B9" s="7"/>
      <c r="C9" s="22"/>
      <c r="D9" s="48" t="s">
        <v>331</v>
      </c>
      <c r="E9" s="48"/>
      <c r="F9" s="54">
        <f>SUBTOTAL(9,F8:F8)</f>
        <v>241900</v>
      </c>
      <c r="G9" s="51">
        <f>SUBTOTAL(9,G8:G8)</f>
        <v>241900</v>
      </c>
      <c r="H9" s="52">
        <f>SUBTOTAL(9,H8:H8)</f>
        <v>0</v>
      </c>
      <c r="I9" s="46"/>
      <c r="J9" s="53"/>
      <c r="Q9" s="23">
        <f>SUBTOTAL(9,Q8:Q8)</f>
        <v>0</v>
      </c>
    </row>
    <row r="10" spans="1:17" s="23" customFormat="1" ht="54.95" customHeight="1" x14ac:dyDescent="0.25">
      <c r="A10" s="35">
        <v>2</v>
      </c>
      <c r="B10" s="7" t="s">
        <v>63</v>
      </c>
      <c r="C10" s="22">
        <v>45961</v>
      </c>
      <c r="D10" s="8" t="s">
        <v>64</v>
      </c>
      <c r="E10" s="8" t="s">
        <v>65</v>
      </c>
      <c r="F10" s="15">
        <v>44368</v>
      </c>
      <c r="G10" s="29">
        <f t="shared" ref="G10:G103" si="0">+F10</f>
        <v>44368</v>
      </c>
      <c r="H10" s="24">
        <f t="shared" ref="H10:H103" si="1">+F10-G10</f>
        <v>0</v>
      </c>
      <c r="I10" s="7" t="s">
        <v>4</v>
      </c>
      <c r="J10" s="45" t="s">
        <v>265</v>
      </c>
    </row>
    <row r="11" spans="1:17" s="23" customFormat="1" ht="54.95" customHeight="1" x14ac:dyDescent="0.25">
      <c r="A11" s="35">
        <v>3</v>
      </c>
      <c r="B11" s="7" t="s">
        <v>66</v>
      </c>
      <c r="C11" s="22">
        <v>45981</v>
      </c>
      <c r="D11" s="8" t="s">
        <v>64</v>
      </c>
      <c r="E11" s="8" t="s">
        <v>65</v>
      </c>
      <c r="F11" s="15">
        <v>35636</v>
      </c>
      <c r="G11" s="29">
        <f t="shared" si="0"/>
        <v>35636</v>
      </c>
      <c r="H11" s="24">
        <f t="shared" si="1"/>
        <v>0</v>
      </c>
      <c r="I11" s="7" t="s">
        <v>4</v>
      </c>
      <c r="J11" s="45" t="s">
        <v>265</v>
      </c>
    </row>
    <row r="12" spans="1:17" s="23" customFormat="1" ht="39.950000000000003" customHeight="1" x14ac:dyDescent="0.25">
      <c r="A12" s="35"/>
      <c r="B12" s="7"/>
      <c r="C12" s="22"/>
      <c r="D12" s="48" t="s">
        <v>330</v>
      </c>
      <c r="E12" s="48"/>
      <c r="F12" s="54">
        <f>SUBTOTAL(9,F10:F11)</f>
        <v>80004</v>
      </c>
      <c r="G12" s="51">
        <f>SUBTOTAL(9,G10:G11)</f>
        <v>80004</v>
      </c>
      <c r="H12" s="52">
        <f>SUBTOTAL(9,H10:H11)</f>
        <v>0</v>
      </c>
      <c r="I12" s="46"/>
      <c r="J12" s="53"/>
      <c r="Q12" s="23">
        <f>SUBTOTAL(9,Q10:Q11)</f>
        <v>0</v>
      </c>
    </row>
    <row r="13" spans="1:17" s="23" customFormat="1" ht="54.95" customHeight="1" x14ac:dyDescent="0.25">
      <c r="A13" s="35">
        <v>4</v>
      </c>
      <c r="B13" s="7" t="s">
        <v>5</v>
      </c>
      <c r="C13" s="22">
        <v>46055</v>
      </c>
      <c r="D13" s="7" t="s">
        <v>6</v>
      </c>
      <c r="E13" s="8" t="s">
        <v>257</v>
      </c>
      <c r="F13" s="12">
        <v>28198923.010000002</v>
      </c>
      <c r="G13" s="29">
        <f t="shared" si="0"/>
        <v>28198923.010000002</v>
      </c>
      <c r="H13" s="24">
        <f t="shared" si="1"/>
        <v>0</v>
      </c>
      <c r="I13" s="7" t="s">
        <v>4</v>
      </c>
      <c r="J13" s="45" t="s">
        <v>265</v>
      </c>
    </row>
    <row r="14" spans="1:17" s="23" customFormat="1" ht="39.950000000000003" customHeight="1" x14ac:dyDescent="0.25">
      <c r="A14" s="35"/>
      <c r="B14" s="7"/>
      <c r="C14" s="22"/>
      <c r="D14" s="46" t="s">
        <v>329</v>
      </c>
      <c r="E14" s="48"/>
      <c r="F14" s="55">
        <f>SUBTOTAL(9,F13:F13)</f>
        <v>28198923.010000002</v>
      </c>
      <c r="G14" s="51">
        <f>SUBTOTAL(9,G13:G13)</f>
        <v>28198923.010000002</v>
      </c>
      <c r="H14" s="52">
        <f>SUBTOTAL(9,H13:H13)</f>
        <v>0</v>
      </c>
      <c r="I14" s="46"/>
      <c r="J14" s="53"/>
      <c r="Q14" s="23">
        <f>SUBTOTAL(9,Q13:Q13)</f>
        <v>0</v>
      </c>
    </row>
    <row r="15" spans="1:17" s="23" customFormat="1" ht="54.95" customHeight="1" x14ac:dyDescent="0.25">
      <c r="A15" s="35">
        <v>5</v>
      </c>
      <c r="B15" s="7" t="s">
        <v>120</v>
      </c>
      <c r="C15" s="22">
        <v>46028</v>
      </c>
      <c r="D15" s="7" t="s">
        <v>121</v>
      </c>
      <c r="E15" s="8" t="s">
        <v>122</v>
      </c>
      <c r="F15" s="12">
        <v>5062</v>
      </c>
      <c r="G15" s="29">
        <f t="shared" si="0"/>
        <v>5062</v>
      </c>
      <c r="H15" s="24">
        <f t="shared" si="1"/>
        <v>0</v>
      </c>
      <c r="I15" s="7" t="s">
        <v>4</v>
      </c>
      <c r="J15" s="45" t="s">
        <v>265</v>
      </c>
    </row>
    <row r="16" spans="1:17" s="23" customFormat="1" ht="39.950000000000003" customHeight="1" x14ac:dyDescent="0.25">
      <c r="A16" s="35"/>
      <c r="B16" s="7"/>
      <c r="C16" s="22"/>
      <c r="D16" s="46" t="s">
        <v>328</v>
      </c>
      <c r="E16" s="48"/>
      <c r="F16" s="55">
        <f>SUBTOTAL(9,F15:F15)</f>
        <v>5062</v>
      </c>
      <c r="G16" s="51">
        <f>SUBTOTAL(9,G15:G15)</f>
        <v>5062</v>
      </c>
      <c r="H16" s="52">
        <f>SUBTOTAL(9,H15:H15)</f>
        <v>0</v>
      </c>
      <c r="I16" s="46"/>
      <c r="J16" s="53"/>
      <c r="Q16" s="23">
        <f>SUBTOTAL(9,Q15:Q15)</f>
        <v>0</v>
      </c>
    </row>
    <row r="17" spans="1:17" s="23" customFormat="1" ht="54.95" customHeight="1" x14ac:dyDescent="0.25">
      <c r="A17" s="35">
        <v>6</v>
      </c>
      <c r="B17" s="7" t="s">
        <v>31</v>
      </c>
      <c r="C17" s="22">
        <v>46055</v>
      </c>
      <c r="D17" s="7" t="s">
        <v>32</v>
      </c>
      <c r="E17" s="8" t="s">
        <v>33</v>
      </c>
      <c r="F17" s="12">
        <v>11030922.939999999</v>
      </c>
      <c r="G17" s="29">
        <f t="shared" si="0"/>
        <v>11030922.939999999</v>
      </c>
      <c r="H17" s="24">
        <f t="shared" si="1"/>
        <v>0</v>
      </c>
      <c r="I17" s="7" t="s">
        <v>4</v>
      </c>
      <c r="J17" s="45" t="s">
        <v>265</v>
      </c>
    </row>
    <row r="18" spans="1:17" s="23" customFormat="1" ht="39.950000000000003" customHeight="1" x14ac:dyDescent="0.25">
      <c r="A18" s="35"/>
      <c r="B18" s="7"/>
      <c r="C18" s="22"/>
      <c r="D18" s="46" t="s">
        <v>327</v>
      </c>
      <c r="E18" s="48"/>
      <c r="F18" s="55">
        <f>SUBTOTAL(9,F17:F17)</f>
        <v>11030922.939999999</v>
      </c>
      <c r="G18" s="51">
        <f>SUBTOTAL(9,G17:G17)</f>
        <v>11030922.939999999</v>
      </c>
      <c r="H18" s="52">
        <f>SUBTOTAL(9,H17:H17)</f>
        <v>0</v>
      </c>
      <c r="I18" s="46"/>
      <c r="J18" s="53"/>
      <c r="Q18" s="23">
        <f>SUBTOTAL(9,Q17:Q17)</f>
        <v>0</v>
      </c>
    </row>
    <row r="19" spans="1:17" s="23" customFormat="1" ht="54.95" customHeight="1" x14ac:dyDescent="0.25">
      <c r="A19" s="35">
        <v>7</v>
      </c>
      <c r="B19" s="7" t="s">
        <v>215</v>
      </c>
      <c r="C19" s="22">
        <v>46037</v>
      </c>
      <c r="D19" s="7" t="s">
        <v>216</v>
      </c>
      <c r="E19" s="8" t="s">
        <v>217</v>
      </c>
      <c r="F19" s="12">
        <v>206694.92</v>
      </c>
      <c r="G19" s="29">
        <f t="shared" si="0"/>
        <v>206694.92</v>
      </c>
      <c r="H19" s="24">
        <f t="shared" si="1"/>
        <v>0</v>
      </c>
      <c r="I19" s="7" t="s">
        <v>4</v>
      </c>
      <c r="J19" s="45" t="s">
        <v>265</v>
      </c>
    </row>
    <row r="20" spans="1:17" s="23" customFormat="1" ht="39.950000000000003" customHeight="1" x14ac:dyDescent="0.25">
      <c r="A20" s="35"/>
      <c r="B20" s="7"/>
      <c r="C20" s="22"/>
      <c r="D20" s="46" t="s">
        <v>326</v>
      </c>
      <c r="E20" s="48"/>
      <c r="F20" s="55">
        <f>SUBTOTAL(9,F19:F19)</f>
        <v>206694.92</v>
      </c>
      <c r="G20" s="51">
        <f>SUBTOTAL(9,G19:G19)</f>
        <v>206694.92</v>
      </c>
      <c r="H20" s="52">
        <f>SUBTOTAL(9,H19:H19)</f>
        <v>0</v>
      </c>
      <c r="I20" s="46"/>
      <c r="J20" s="53"/>
      <c r="Q20" s="23">
        <f>SUBTOTAL(9,Q19:Q19)</f>
        <v>0</v>
      </c>
    </row>
    <row r="21" spans="1:17" s="23" customFormat="1" ht="54.95" customHeight="1" x14ac:dyDescent="0.25">
      <c r="A21" s="35">
        <v>8</v>
      </c>
      <c r="B21" s="7" t="s">
        <v>107</v>
      </c>
      <c r="C21" s="22">
        <v>45943</v>
      </c>
      <c r="D21" s="8" t="s">
        <v>108</v>
      </c>
      <c r="E21" s="8" t="s">
        <v>109</v>
      </c>
      <c r="F21" s="15">
        <v>47020.06</v>
      </c>
      <c r="G21" s="29">
        <f t="shared" si="0"/>
        <v>47020.06</v>
      </c>
      <c r="H21" s="24">
        <f t="shared" si="1"/>
        <v>0</v>
      </c>
      <c r="I21" s="7" t="s">
        <v>4</v>
      </c>
      <c r="J21" s="45" t="s">
        <v>265</v>
      </c>
    </row>
    <row r="22" spans="1:17" s="23" customFormat="1" ht="54.95" customHeight="1" x14ac:dyDescent="0.25">
      <c r="A22" s="35">
        <v>9</v>
      </c>
      <c r="B22" s="7" t="s">
        <v>110</v>
      </c>
      <c r="C22" s="22">
        <v>45943</v>
      </c>
      <c r="D22" s="8" t="s">
        <v>108</v>
      </c>
      <c r="E22" s="8" t="s">
        <v>109</v>
      </c>
      <c r="F22" s="15">
        <v>20046.419999999998</v>
      </c>
      <c r="G22" s="29">
        <f t="shared" si="0"/>
        <v>20046.419999999998</v>
      </c>
      <c r="H22" s="24">
        <f t="shared" si="1"/>
        <v>0</v>
      </c>
      <c r="I22" s="7" t="s">
        <v>4</v>
      </c>
      <c r="J22" s="45" t="s">
        <v>265</v>
      </c>
    </row>
    <row r="23" spans="1:17" s="23" customFormat="1" ht="54.95" customHeight="1" x14ac:dyDescent="0.25">
      <c r="A23" s="35">
        <v>10</v>
      </c>
      <c r="B23" s="7" t="s">
        <v>111</v>
      </c>
      <c r="C23" s="22">
        <v>45943</v>
      </c>
      <c r="D23" s="8" t="s">
        <v>108</v>
      </c>
      <c r="E23" s="8" t="s">
        <v>109</v>
      </c>
      <c r="F23" s="15">
        <v>13096.81</v>
      </c>
      <c r="G23" s="29">
        <f t="shared" si="0"/>
        <v>13096.81</v>
      </c>
      <c r="H23" s="24">
        <f t="shared" si="1"/>
        <v>0</v>
      </c>
      <c r="I23" s="7" t="s">
        <v>4</v>
      </c>
      <c r="J23" s="45" t="s">
        <v>265</v>
      </c>
    </row>
    <row r="24" spans="1:17" s="23" customFormat="1" ht="54.95" customHeight="1" x14ac:dyDescent="0.25">
      <c r="A24" s="35">
        <v>11</v>
      </c>
      <c r="B24" s="7" t="s">
        <v>112</v>
      </c>
      <c r="C24" s="22">
        <v>45943</v>
      </c>
      <c r="D24" s="8" t="s">
        <v>108</v>
      </c>
      <c r="E24" s="8" t="s">
        <v>109</v>
      </c>
      <c r="F24" s="15">
        <v>46116.3</v>
      </c>
      <c r="G24" s="29">
        <f t="shared" si="0"/>
        <v>46116.3</v>
      </c>
      <c r="H24" s="24">
        <f t="shared" si="1"/>
        <v>0</v>
      </c>
      <c r="I24" s="7" t="s">
        <v>4</v>
      </c>
      <c r="J24" s="45" t="s">
        <v>265</v>
      </c>
    </row>
    <row r="25" spans="1:17" s="23" customFormat="1" ht="54.95" customHeight="1" x14ac:dyDescent="0.25">
      <c r="A25" s="35">
        <v>12</v>
      </c>
      <c r="B25" s="7" t="s">
        <v>113</v>
      </c>
      <c r="C25" s="22">
        <v>45943</v>
      </c>
      <c r="D25" s="8" t="s">
        <v>108</v>
      </c>
      <c r="E25" s="8" t="s">
        <v>109</v>
      </c>
      <c r="F25" s="15">
        <v>61333.69</v>
      </c>
      <c r="G25" s="29">
        <f t="shared" si="0"/>
        <v>61333.69</v>
      </c>
      <c r="H25" s="24">
        <f t="shared" si="1"/>
        <v>0</v>
      </c>
      <c r="I25" s="7" t="s">
        <v>4</v>
      </c>
      <c r="J25" s="45" t="s">
        <v>265</v>
      </c>
    </row>
    <row r="26" spans="1:17" s="23" customFormat="1" ht="54.95" customHeight="1" x14ac:dyDescent="0.25">
      <c r="A26" s="35">
        <v>13</v>
      </c>
      <c r="B26" s="7" t="s">
        <v>114</v>
      </c>
      <c r="C26" s="22">
        <v>45943</v>
      </c>
      <c r="D26" s="8" t="s">
        <v>108</v>
      </c>
      <c r="E26" s="8" t="s">
        <v>109</v>
      </c>
      <c r="F26" s="15">
        <v>14030.78</v>
      </c>
      <c r="G26" s="29">
        <f t="shared" si="0"/>
        <v>14030.78</v>
      </c>
      <c r="H26" s="24">
        <f t="shared" si="1"/>
        <v>0</v>
      </c>
      <c r="I26" s="7" t="s">
        <v>4</v>
      </c>
      <c r="J26" s="45" t="s">
        <v>265</v>
      </c>
    </row>
    <row r="27" spans="1:17" s="23" customFormat="1" ht="54.95" customHeight="1" x14ac:dyDescent="0.25">
      <c r="A27" s="35">
        <v>14</v>
      </c>
      <c r="B27" s="7" t="s">
        <v>115</v>
      </c>
      <c r="C27" s="22">
        <v>45943</v>
      </c>
      <c r="D27" s="8" t="s">
        <v>108</v>
      </c>
      <c r="E27" s="8" t="s">
        <v>109</v>
      </c>
      <c r="F27" s="15">
        <v>127422.3</v>
      </c>
      <c r="G27" s="29">
        <f t="shared" si="0"/>
        <v>127422.3</v>
      </c>
      <c r="H27" s="24">
        <f t="shared" si="1"/>
        <v>0</v>
      </c>
      <c r="I27" s="7" t="s">
        <v>4</v>
      </c>
      <c r="J27" s="45" t="s">
        <v>265</v>
      </c>
    </row>
    <row r="28" spans="1:17" s="23" customFormat="1" ht="54.95" customHeight="1" x14ac:dyDescent="0.25">
      <c r="A28" s="35">
        <v>15</v>
      </c>
      <c r="B28" s="7" t="s">
        <v>116</v>
      </c>
      <c r="C28" s="22">
        <v>45944</v>
      </c>
      <c r="D28" s="8" t="s">
        <v>108</v>
      </c>
      <c r="E28" s="8" t="s">
        <v>109</v>
      </c>
      <c r="F28" s="15">
        <v>19188.900000000001</v>
      </c>
      <c r="G28" s="29">
        <f t="shared" si="0"/>
        <v>19188.900000000001</v>
      </c>
      <c r="H28" s="24">
        <f t="shared" si="1"/>
        <v>0</v>
      </c>
      <c r="I28" s="7" t="s">
        <v>4</v>
      </c>
      <c r="J28" s="45" t="s">
        <v>265</v>
      </c>
    </row>
    <row r="29" spans="1:17" s="23" customFormat="1" ht="39.950000000000003" customHeight="1" x14ac:dyDescent="0.25">
      <c r="A29" s="35"/>
      <c r="B29" s="7"/>
      <c r="C29" s="22"/>
      <c r="D29" s="48" t="s">
        <v>325</v>
      </c>
      <c r="E29" s="48"/>
      <c r="F29" s="54">
        <f>SUBTOTAL(9,F21:F28)</f>
        <v>348255.26</v>
      </c>
      <c r="G29" s="51">
        <f>SUBTOTAL(9,G21:G28)</f>
        <v>348255.26</v>
      </c>
      <c r="H29" s="52">
        <f>SUBTOTAL(9,H21:H28)</f>
        <v>0</v>
      </c>
      <c r="I29" s="46"/>
      <c r="J29" s="53"/>
      <c r="Q29" s="23">
        <f>SUBTOTAL(9,Q21:Q28)</f>
        <v>0</v>
      </c>
    </row>
    <row r="30" spans="1:17" s="23" customFormat="1" ht="54.95" customHeight="1" x14ac:dyDescent="0.25">
      <c r="A30" s="35">
        <v>16</v>
      </c>
      <c r="B30" s="7" t="s">
        <v>4</v>
      </c>
      <c r="C30" s="22">
        <v>46069</v>
      </c>
      <c r="D30" s="7" t="s">
        <v>225</v>
      </c>
      <c r="E30" s="8" t="s">
        <v>258</v>
      </c>
      <c r="F30" s="12">
        <v>971449.26</v>
      </c>
      <c r="G30" s="29">
        <f t="shared" si="0"/>
        <v>971449.26</v>
      </c>
      <c r="H30" s="24">
        <f t="shared" si="1"/>
        <v>0</v>
      </c>
      <c r="I30" s="7" t="s">
        <v>4</v>
      </c>
      <c r="J30" s="45" t="s">
        <v>265</v>
      </c>
    </row>
    <row r="31" spans="1:17" s="23" customFormat="1" ht="39.950000000000003" customHeight="1" x14ac:dyDescent="0.25">
      <c r="A31" s="35"/>
      <c r="B31" s="7"/>
      <c r="C31" s="22"/>
      <c r="D31" s="46" t="s">
        <v>324</v>
      </c>
      <c r="E31" s="48"/>
      <c r="F31" s="55">
        <f>SUBTOTAL(9,F30:F30)</f>
        <v>971449.26</v>
      </c>
      <c r="G31" s="51">
        <f>SUBTOTAL(9,G30:G30)</f>
        <v>971449.26</v>
      </c>
      <c r="H31" s="52">
        <f>SUBTOTAL(9,H30:H30)</f>
        <v>0</v>
      </c>
      <c r="I31" s="46"/>
      <c r="J31" s="53"/>
      <c r="Q31" s="23">
        <f>SUBTOTAL(9,Q30:Q30)</f>
        <v>0</v>
      </c>
    </row>
    <row r="32" spans="1:17" s="23" customFormat="1" ht="54.95" customHeight="1" x14ac:dyDescent="0.25">
      <c r="A32" s="35">
        <v>17</v>
      </c>
      <c r="B32" s="8" t="s">
        <v>206</v>
      </c>
      <c r="C32" s="26">
        <v>45959</v>
      </c>
      <c r="D32" s="10" t="s">
        <v>207</v>
      </c>
      <c r="E32" s="8" t="s">
        <v>208</v>
      </c>
      <c r="F32" s="27">
        <v>2014.35</v>
      </c>
      <c r="G32" s="29">
        <f t="shared" si="0"/>
        <v>2014.35</v>
      </c>
      <c r="H32" s="24">
        <f t="shared" si="1"/>
        <v>0</v>
      </c>
      <c r="I32" s="7" t="s">
        <v>4</v>
      </c>
      <c r="J32" s="45" t="s">
        <v>265</v>
      </c>
    </row>
    <row r="33" spans="1:17" s="23" customFormat="1" ht="39.950000000000003" customHeight="1" x14ac:dyDescent="0.25">
      <c r="A33" s="35"/>
      <c r="B33" s="8"/>
      <c r="C33" s="26"/>
      <c r="D33" s="49" t="s">
        <v>323</v>
      </c>
      <c r="E33" s="48"/>
      <c r="F33" s="56">
        <f>SUBTOTAL(9,F32:F32)</f>
        <v>2014.35</v>
      </c>
      <c r="G33" s="51">
        <f>SUBTOTAL(9,G32:G32)</f>
        <v>2014.35</v>
      </c>
      <c r="H33" s="52">
        <f>SUBTOTAL(9,H32:H32)</f>
        <v>0</v>
      </c>
      <c r="I33" s="46"/>
      <c r="J33" s="53"/>
      <c r="Q33" s="23">
        <f>SUBTOTAL(9,Q32:Q32)</f>
        <v>0</v>
      </c>
    </row>
    <row r="34" spans="1:17" s="23" customFormat="1" ht="54.95" customHeight="1" x14ac:dyDescent="0.25">
      <c r="A34" s="35">
        <v>18</v>
      </c>
      <c r="B34" s="7" t="s">
        <v>57</v>
      </c>
      <c r="C34" s="22">
        <v>45986</v>
      </c>
      <c r="D34" s="8" t="s">
        <v>58</v>
      </c>
      <c r="E34" s="8" t="s">
        <v>59</v>
      </c>
      <c r="F34" s="15">
        <v>537000.30000000005</v>
      </c>
      <c r="G34" s="29">
        <f t="shared" si="0"/>
        <v>537000.30000000005</v>
      </c>
      <c r="H34" s="24">
        <f t="shared" si="1"/>
        <v>0</v>
      </c>
      <c r="I34" s="7" t="s">
        <v>4</v>
      </c>
      <c r="J34" s="45" t="s">
        <v>265</v>
      </c>
    </row>
    <row r="35" spans="1:17" s="23" customFormat="1" ht="39.950000000000003" customHeight="1" x14ac:dyDescent="0.25">
      <c r="A35" s="35"/>
      <c r="B35" s="7"/>
      <c r="C35" s="22"/>
      <c r="D35" s="48" t="s">
        <v>322</v>
      </c>
      <c r="E35" s="48"/>
      <c r="F35" s="54">
        <f>SUBTOTAL(9,F34:F34)</f>
        <v>537000.30000000005</v>
      </c>
      <c r="G35" s="51">
        <f>SUBTOTAL(9,G34:G34)</f>
        <v>537000.30000000005</v>
      </c>
      <c r="H35" s="52">
        <f>SUBTOTAL(9,H34:H34)</f>
        <v>0</v>
      </c>
      <c r="I35" s="46"/>
      <c r="J35" s="53"/>
      <c r="Q35" s="23">
        <f>SUBTOTAL(9,Q34:Q34)</f>
        <v>0</v>
      </c>
    </row>
    <row r="36" spans="1:17" s="23" customFormat="1" ht="54.95" customHeight="1" x14ac:dyDescent="0.25">
      <c r="A36" s="35">
        <v>19</v>
      </c>
      <c r="B36" s="7" t="s">
        <v>145</v>
      </c>
      <c r="C36" s="22">
        <v>45989</v>
      </c>
      <c r="D36" s="8" t="s">
        <v>146</v>
      </c>
      <c r="E36" s="8" t="s">
        <v>147</v>
      </c>
      <c r="F36" s="15">
        <v>9022757</v>
      </c>
      <c r="G36" s="29">
        <f t="shared" si="0"/>
        <v>9022757</v>
      </c>
      <c r="H36" s="24">
        <f t="shared" si="1"/>
        <v>0</v>
      </c>
      <c r="I36" s="7" t="s">
        <v>4</v>
      </c>
      <c r="J36" s="45" t="s">
        <v>265</v>
      </c>
    </row>
    <row r="37" spans="1:17" s="23" customFormat="1" ht="54.95" customHeight="1" x14ac:dyDescent="0.25">
      <c r="A37" s="35">
        <v>20</v>
      </c>
      <c r="B37" s="7" t="s">
        <v>150</v>
      </c>
      <c r="C37" s="22">
        <v>46007</v>
      </c>
      <c r="D37" s="8" t="s">
        <v>146</v>
      </c>
      <c r="E37" s="8" t="s">
        <v>151</v>
      </c>
      <c r="F37" s="15">
        <v>668706</v>
      </c>
      <c r="G37" s="29">
        <f t="shared" si="0"/>
        <v>668706</v>
      </c>
      <c r="H37" s="24">
        <f t="shared" si="1"/>
        <v>0</v>
      </c>
      <c r="I37" s="7" t="s">
        <v>4</v>
      </c>
      <c r="J37" s="45" t="s">
        <v>265</v>
      </c>
    </row>
    <row r="38" spans="1:17" s="23" customFormat="1" ht="39.950000000000003" customHeight="1" x14ac:dyDescent="0.25">
      <c r="A38" s="35"/>
      <c r="B38" s="7"/>
      <c r="C38" s="22"/>
      <c r="D38" s="48" t="s">
        <v>321</v>
      </c>
      <c r="E38" s="48"/>
      <c r="F38" s="54">
        <f>SUBTOTAL(9,F36:F37)</f>
        <v>9691463</v>
      </c>
      <c r="G38" s="51">
        <f>SUBTOTAL(9,G36:G37)</f>
        <v>9691463</v>
      </c>
      <c r="H38" s="52">
        <f>SUBTOTAL(9,H36:H37)</f>
        <v>0</v>
      </c>
      <c r="I38" s="46"/>
      <c r="J38" s="53"/>
      <c r="Q38" s="23">
        <f>SUBTOTAL(9,Q36:Q37)</f>
        <v>0</v>
      </c>
    </row>
    <row r="39" spans="1:17" s="23" customFormat="1" ht="54.95" customHeight="1" x14ac:dyDescent="0.25">
      <c r="A39" s="35">
        <v>21</v>
      </c>
      <c r="B39" s="7" t="s">
        <v>165</v>
      </c>
      <c r="C39" s="22">
        <v>46014</v>
      </c>
      <c r="D39" s="7" t="s">
        <v>166</v>
      </c>
      <c r="E39" s="8" t="s">
        <v>167</v>
      </c>
      <c r="F39" s="12">
        <v>10893842.17</v>
      </c>
      <c r="G39" s="29">
        <f t="shared" si="0"/>
        <v>10893842.17</v>
      </c>
      <c r="H39" s="24">
        <f t="shared" si="1"/>
        <v>0</v>
      </c>
      <c r="I39" s="7" t="s">
        <v>4</v>
      </c>
      <c r="J39" s="45" t="s">
        <v>265</v>
      </c>
    </row>
    <row r="40" spans="1:17" s="23" customFormat="1" ht="39.950000000000003" customHeight="1" x14ac:dyDescent="0.25">
      <c r="A40" s="35"/>
      <c r="B40" s="7"/>
      <c r="C40" s="22"/>
      <c r="D40" s="46" t="s">
        <v>320</v>
      </c>
      <c r="E40" s="48"/>
      <c r="F40" s="55">
        <f>SUBTOTAL(9,F39:F39)</f>
        <v>10893842.17</v>
      </c>
      <c r="G40" s="51">
        <f>SUBTOTAL(9,G39:G39)</f>
        <v>10893842.17</v>
      </c>
      <c r="H40" s="52">
        <f>SUBTOTAL(9,H39:H39)</f>
        <v>0</v>
      </c>
      <c r="I40" s="46"/>
      <c r="J40" s="53"/>
      <c r="Q40" s="23">
        <f>SUBTOTAL(9,Q39:Q39)</f>
        <v>0</v>
      </c>
    </row>
    <row r="41" spans="1:17" s="23" customFormat="1" ht="54.95" customHeight="1" x14ac:dyDescent="0.25">
      <c r="A41" s="35">
        <v>22</v>
      </c>
      <c r="B41" s="7" t="s">
        <v>70</v>
      </c>
      <c r="C41" s="22">
        <v>46035</v>
      </c>
      <c r="D41" s="7" t="s">
        <v>71</v>
      </c>
      <c r="E41" s="8" t="s">
        <v>72</v>
      </c>
      <c r="F41" s="12">
        <v>29500</v>
      </c>
      <c r="G41" s="29">
        <f t="shared" si="0"/>
        <v>29500</v>
      </c>
      <c r="H41" s="24">
        <f t="shared" si="1"/>
        <v>0</v>
      </c>
      <c r="I41" s="7" t="s">
        <v>4</v>
      </c>
      <c r="J41" s="45" t="s">
        <v>265</v>
      </c>
    </row>
    <row r="42" spans="1:17" s="23" customFormat="1" ht="39.950000000000003" customHeight="1" x14ac:dyDescent="0.25">
      <c r="A42" s="35"/>
      <c r="B42" s="7"/>
      <c r="C42" s="22"/>
      <c r="D42" s="46" t="s">
        <v>319</v>
      </c>
      <c r="E42" s="48"/>
      <c r="F42" s="55">
        <f>SUBTOTAL(9,F41:F41)</f>
        <v>29500</v>
      </c>
      <c r="G42" s="51">
        <f>SUBTOTAL(9,G41:G41)</f>
        <v>29500</v>
      </c>
      <c r="H42" s="52">
        <f>SUBTOTAL(9,H41:H41)</f>
        <v>0</v>
      </c>
      <c r="I42" s="46"/>
      <c r="J42" s="53"/>
      <c r="Q42" s="23">
        <f>SUBTOTAL(9,Q41:Q41)</f>
        <v>0</v>
      </c>
    </row>
    <row r="43" spans="1:17" s="23" customFormat="1" ht="54.95" customHeight="1" x14ac:dyDescent="0.25">
      <c r="A43" s="35">
        <v>23</v>
      </c>
      <c r="B43" s="7" t="s">
        <v>49</v>
      </c>
      <c r="C43" s="22">
        <v>45942</v>
      </c>
      <c r="D43" s="7" t="s">
        <v>50</v>
      </c>
      <c r="E43" s="8" t="s">
        <v>51</v>
      </c>
      <c r="F43" s="12">
        <v>763914.84</v>
      </c>
      <c r="G43" s="29">
        <f t="shared" si="0"/>
        <v>763914.84</v>
      </c>
      <c r="H43" s="24">
        <f t="shared" si="1"/>
        <v>0</v>
      </c>
      <c r="I43" s="7" t="s">
        <v>4</v>
      </c>
      <c r="J43" s="45" t="s">
        <v>265</v>
      </c>
    </row>
    <row r="44" spans="1:17" s="23" customFormat="1" ht="39.950000000000003" customHeight="1" x14ac:dyDescent="0.25">
      <c r="A44" s="35"/>
      <c r="B44" s="7"/>
      <c r="C44" s="22"/>
      <c r="D44" s="46" t="s">
        <v>318</v>
      </c>
      <c r="E44" s="48"/>
      <c r="F44" s="55">
        <f>SUBTOTAL(9,F43:F43)</f>
        <v>763914.84</v>
      </c>
      <c r="G44" s="51">
        <f>SUBTOTAL(9,G43:G43)</f>
        <v>763914.84</v>
      </c>
      <c r="H44" s="52">
        <f>SUBTOTAL(9,H43:H43)</f>
        <v>0</v>
      </c>
      <c r="I44" s="46"/>
      <c r="J44" s="53"/>
      <c r="Q44" s="23">
        <f>SUBTOTAL(9,Q43:Q43)</f>
        <v>0</v>
      </c>
    </row>
    <row r="45" spans="1:17" s="23" customFormat="1" ht="54.95" customHeight="1" x14ac:dyDescent="0.25">
      <c r="A45" s="35">
        <v>24</v>
      </c>
      <c r="B45" s="7" t="s">
        <v>232</v>
      </c>
      <c r="C45" s="22">
        <v>46055</v>
      </c>
      <c r="D45" s="7" t="s">
        <v>233</v>
      </c>
      <c r="E45" s="8" t="s">
        <v>259</v>
      </c>
      <c r="F45" s="12">
        <v>781536.1</v>
      </c>
      <c r="G45" s="29">
        <f t="shared" si="0"/>
        <v>781536.1</v>
      </c>
      <c r="H45" s="24">
        <f t="shared" si="1"/>
        <v>0</v>
      </c>
      <c r="I45" s="7" t="s">
        <v>4</v>
      </c>
      <c r="J45" s="45" t="s">
        <v>265</v>
      </c>
    </row>
    <row r="46" spans="1:17" s="23" customFormat="1" ht="39.950000000000003" customHeight="1" x14ac:dyDescent="0.25">
      <c r="A46" s="35"/>
      <c r="B46" s="7"/>
      <c r="C46" s="22"/>
      <c r="D46" s="46" t="s">
        <v>317</v>
      </c>
      <c r="E46" s="48"/>
      <c r="F46" s="55">
        <f>SUBTOTAL(9,F45:F45)</f>
        <v>781536.1</v>
      </c>
      <c r="G46" s="51">
        <f>SUBTOTAL(9,G45:G45)</f>
        <v>781536.1</v>
      </c>
      <c r="H46" s="52">
        <f>SUBTOTAL(9,H45:H45)</f>
        <v>0</v>
      </c>
      <c r="I46" s="46"/>
      <c r="J46" s="53"/>
      <c r="Q46" s="23">
        <f>SUBTOTAL(9,Q45:Q45)</f>
        <v>0</v>
      </c>
    </row>
    <row r="47" spans="1:17" s="23" customFormat="1" ht="54.95" customHeight="1" x14ac:dyDescent="0.25">
      <c r="A47" s="35">
        <v>25</v>
      </c>
      <c r="B47" s="7" t="s">
        <v>220</v>
      </c>
      <c r="C47" s="22">
        <v>46049</v>
      </c>
      <c r="D47" s="7" t="s">
        <v>221</v>
      </c>
      <c r="E47" s="8" t="s">
        <v>260</v>
      </c>
      <c r="F47" s="12">
        <v>364795.82</v>
      </c>
      <c r="G47" s="29">
        <f t="shared" si="0"/>
        <v>364795.82</v>
      </c>
      <c r="H47" s="24">
        <f t="shared" si="1"/>
        <v>0</v>
      </c>
      <c r="I47" s="7" t="s">
        <v>4</v>
      </c>
      <c r="J47" s="45" t="s">
        <v>265</v>
      </c>
    </row>
    <row r="48" spans="1:17" s="23" customFormat="1" ht="54.95" customHeight="1" x14ac:dyDescent="0.25">
      <c r="A48" s="35">
        <v>26</v>
      </c>
      <c r="B48" s="7" t="s">
        <v>230</v>
      </c>
      <c r="C48" s="22">
        <v>46020</v>
      </c>
      <c r="D48" s="7" t="s">
        <v>221</v>
      </c>
      <c r="E48" s="8" t="s">
        <v>231</v>
      </c>
      <c r="F48" s="12">
        <v>3215440.58</v>
      </c>
      <c r="G48" s="29">
        <f t="shared" si="0"/>
        <v>3215440.58</v>
      </c>
      <c r="H48" s="24">
        <f t="shared" si="1"/>
        <v>0</v>
      </c>
      <c r="I48" s="7" t="s">
        <v>4</v>
      </c>
      <c r="J48" s="45" t="s">
        <v>265</v>
      </c>
    </row>
    <row r="49" spans="1:17" s="23" customFormat="1" ht="54.95" customHeight="1" x14ac:dyDescent="0.25">
      <c r="A49" s="35">
        <v>27</v>
      </c>
      <c r="B49" s="7" t="s">
        <v>218</v>
      </c>
      <c r="C49" s="22">
        <v>46018</v>
      </c>
      <c r="D49" s="7" t="s">
        <v>221</v>
      </c>
      <c r="E49" s="8" t="s">
        <v>219</v>
      </c>
      <c r="F49" s="15">
        <v>247220.94</v>
      </c>
      <c r="G49" s="29">
        <f t="shared" si="0"/>
        <v>247220.94</v>
      </c>
      <c r="H49" s="24">
        <f t="shared" si="1"/>
        <v>0</v>
      </c>
      <c r="I49" s="7" t="s">
        <v>4</v>
      </c>
      <c r="J49" s="45" t="s">
        <v>265</v>
      </c>
    </row>
    <row r="50" spans="1:17" s="23" customFormat="1" ht="54.95" customHeight="1" x14ac:dyDescent="0.25">
      <c r="A50" s="35">
        <v>28</v>
      </c>
      <c r="B50" s="7" t="s">
        <v>222</v>
      </c>
      <c r="C50" s="22">
        <v>46018</v>
      </c>
      <c r="D50" s="7" t="s">
        <v>221</v>
      </c>
      <c r="E50" s="8" t="s">
        <v>219</v>
      </c>
      <c r="F50" s="15">
        <v>47414.94</v>
      </c>
      <c r="G50" s="29">
        <f t="shared" si="0"/>
        <v>47414.94</v>
      </c>
      <c r="H50" s="24">
        <f t="shared" si="1"/>
        <v>0</v>
      </c>
      <c r="I50" s="7" t="s">
        <v>4</v>
      </c>
      <c r="J50" s="45" t="s">
        <v>265</v>
      </c>
    </row>
    <row r="51" spans="1:17" s="23" customFormat="1" ht="39.950000000000003" customHeight="1" x14ac:dyDescent="0.25">
      <c r="A51" s="35"/>
      <c r="B51" s="7"/>
      <c r="C51" s="22"/>
      <c r="D51" s="46" t="s">
        <v>316</v>
      </c>
      <c r="E51" s="48"/>
      <c r="F51" s="54">
        <f>SUBTOTAL(9,F47:F50)</f>
        <v>3874872.28</v>
      </c>
      <c r="G51" s="51">
        <f>SUBTOTAL(9,G47:G50)</f>
        <v>3874872.28</v>
      </c>
      <c r="H51" s="52">
        <f>SUBTOTAL(9,H47:H50)</f>
        <v>0</v>
      </c>
      <c r="I51" s="46"/>
      <c r="J51" s="53"/>
      <c r="Q51" s="23">
        <f>SUBTOTAL(9,Q47:Q50)</f>
        <v>0</v>
      </c>
    </row>
    <row r="52" spans="1:17" s="23" customFormat="1" ht="54.95" customHeight="1" x14ac:dyDescent="0.25">
      <c r="A52" s="35">
        <v>29</v>
      </c>
      <c r="B52" s="7" t="s">
        <v>40</v>
      </c>
      <c r="C52" s="22">
        <v>46045</v>
      </c>
      <c r="D52" s="8" t="s">
        <v>41</v>
      </c>
      <c r="E52" s="8" t="s">
        <v>42</v>
      </c>
      <c r="F52" s="15">
        <v>115000</v>
      </c>
      <c r="G52" s="29">
        <f t="shared" si="0"/>
        <v>115000</v>
      </c>
      <c r="H52" s="24">
        <f t="shared" si="1"/>
        <v>0</v>
      </c>
      <c r="I52" s="7" t="s">
        <v>4</v>
      </c>
      <c r="J52" s="45" t="s">
        <v>265</v>
      </c>
    </row>
    <row r="53" spans="1:17" s="23" customFormat="1" ht="39.950000000000003" customHeight="1" x14ac:dyDescent="0.25">
      <c r="A53" s="35"/>
      <c r="B53" s="7"/>
      <c r="C53" s="22"/>
      <c r="D53" s="48" t="s">
        <v>315</v>
      </c>
      <c r="E53" s="48"/>
      <c r="F53" s="54">
        <f>SUBTOTAL(9,F52:F52)</f>
        <v>115000</v>
      </c>
      <c r="G53" s="51">
        <f>SUBTOTAL(9,G52:G52)</f>
        <v>115000</v>
      </c>
      <c r="H53" s="52">
        <f>SUBTOTAL(9,H52:H52)</f>
        <v>0</v>
      </c>
      <c r="I53" s="46"/>
      <c r="J53" s="53"/>
      <c r="Q53" s="23">
        <f>SUBTOTAL(9,Q52:Q52)</f>
        <v>0</v>
      </c>
    </row>
    <row r="54" spans="1:17" s="23" customFormat="1" ht="54.95" customHeight="1" x14ac:dyDescent="0.25">
      <c r="A54" s="35">
        <v>30</v>
      </c>
      <c r="B54" s="7" t="s">
        <v>134</v>
      </c>
      <c r="C54" s="22">
        <v>46022</v>
      </c>
      <c r="D54" s="7" t="s">
        <v>135</v>
      </c>
      <c r="E54" s="8" t="s">
        <v>261</v>
      </c>
      <c r="F54" s="12">
        <v>163007085.16</v>
      </c>
      <c r="G54" s="29">
        <f t="shared" si="0"/>
        <v>163007085.16</v>
      </c>
      <c r="H54" s="24">
        <f t="shared" si="1"/>
        <v>0</v>
      </c>
      <c r="I54" s="7" t="s">
        <v>4</v>
      </c>
      <c r="J54" s="45" t="s">
        <v>265</v>
      </c>
    </row>
    <row r="55" spans="1:17" s="23" customFormat="1" ht="39.950000000000003" customHeight="1" x14ac:dyDescent="0.25">
      <c r="A55" s="35"/>
      <c r="B55" s="7"/>
      <c r="C55" s="22"/>
      <c r="D55" s="46" t="s">
        <v>314</v>
      </c>
      <c r="E55" s="48"/>
      <c r="F55" s="55">
        <f>SUBTOTAL(9,F54:F54)</f>
        <v>163007085.16</v>
      </c>
      <c r="G55" s="51">
        <f>SUBTOTAL(9,G54:G54)</f>
        <v>163007085.16</v>
      </c>
      <c r="H55" s="52">
        <f>SUBTOTAL(9,H54:H54)</f>
        <v>0</v>
      </c>
      <c r="I55" s="46"/>
      <c r="J55" s="53"/>
      <c r="Q55" s="23">
        <f>SUBTOTAL(9,Q54:Q54)</f>
        <v>0</v>
      </c>
    </row>
    <row r="56" spans="1:17" s="23" customFormat="1" ht="54.95" customHeight="1" x14ac:dyDescent="0.25">
      <c r="A56" s="35">
        <v>31</v>
      </c>
      <c r="B56" s="7" t="s">
        <v>212</v>
      </c>
      <c r="C56" s="22">
        <v>46053</v>
      </c>
      <c r="D56" s="7" t="s">
        <v>213</v>
      </c>
      <c r="E56" s="8" t="s">
        <v>214</v>
      </c>
      <c r="F56" s="12">
        <v>1093740.58</v>
      </c>
      <c r="G56" s="29">
        <f t="shared" si="0"/>
        <v>1093740.58</v>
      </c>
      <c r="H56" s="24">
        <f t="shared" si="1"/>
        <v>0</v>
      </c>
      <c r="I56" s="7" t="s">
        <v>4</v>
      </c>
      <c r="J56" s="45" t="s">
        <v>265</v>
      </c>
    </row>
    <row r="57" spans="1:17" s="23" customFormat="1" ht="39.950000000000003" customHeight="1" x14ac:dyDescent="0.25">
      <c r="A57" s="35"/>
      <c r="B57" s="7"/>
      <c r="C57" s="22"/>
      <c r="D57" s="46" t="s">
        <v>313</v>
      </c>
      <c r="E57" s="48"/>
      <c r="F57" s="55">
        <f>SUBTOTAL(9,F56:F56)</f>
        <v>1093740.58</v>
      </c>
      <c r="G57" s="51">
        <f>SUBTOTAL(9,G56:G56)</f>
        <v>1093740.58</v>
      </c>
      <c r="H57" s="52">
        <f>SUBTOTAL(9,H56:H56)</f>
        <v>0</v>
      </c>
      <c r="I57" s="46"/>
      <c r="J57" s="53"/>
      <c r="Q57" s="23">
        <f>SUBTOTAL(9,Q56:Q56)</f>
        <v>0</v>
      </c>
    </row>
    <row r="58" spans="1:17" s="23" customFormat="1" ht="54.95" customHeight="1" x14ac:dyDescent="0.25">
      <c r="A58" s="35">
        <v>32</v>
      </c>
      <c r="B58" s="7" t="s">
        <v>123</v>
      </c>
      <c r="C58" s="22">
        <v>46014</v>
      </c>
      <c r="D58" s="8" t="s">
        <v>124</v>
      </c>
      <c r="E58" s="8" t="s">
        <v>125</v>
      </c>
      <c r="F58" s="15">
        <v>27423796.93</v>
      </c>
      <c r="G58" s="29">
        <f t="shared" si="0"/>
        <v>27423796.93</v>
      </c>
      <c r="H58" s="24">
        <f t="shared" si="1"/>
        <v>0</v>
      </c>
      <c r="I58" s="7" t="s">
        <v>4</v>
      </c>
      <c r="J58" s="45" t="s">
        <v>265</v>
      </c>
    </row>
    <row r="59" spans="1:17" s="23" customFormat="1" ht="39.950000000000003" customHeight="1" x14ac:dyDescent="0.25">
      <c r="A59" s="35"/>
      <c r="B59" s="7"/>
      <c r="C59" s="22"/>
      <c r="D59" s="48" t="s">
        <v>312</v>
      </c>
      <c r="E59" s="48"/>
      <c r="F59" s="54">
        <f>SUBTOTAL(9,F58:F58)</f>
        <v>27423796.93</v>
      </c>
      <c r="G59" s="51">
        <f>SUBTOTAL(9,G58:G58)</f>
        <v>27423796.93</v>
      </c>
      <c r="H59" s="52">
        <f>SUBTOTAL(9,H58:H58)</f>
        <v>0</v>
      </c>
      <c r="I59" s="46"/>
      <c r="J59" s="53"/>
      <c r="Q59" s="23">
        <f>SUBTOTAL(9,Q58:Q58)</f>
        <v>0</v>
      </c>
    </row>
    <row r="60" spans="1:17" s="23" customFormat="1" ht="54.95" customHeight="1" x14ac:dyDescent="0.25">
      <c r="A60" s="35">
        <v>33</v>
      </c>
      <c r="B60" s="7" t="s">
        <v>129</v>
      </c>
      <c r="C60" s="22">
        <v>46055</v>
      </c>
      <c r="D60" s="7" t="s">
        <v>130</v>
      </c>
      <c r="E60" s="8" t="s">
        <v>131</v>
      </c>
      <c r="F60" s="12">
        <v>63520946.43</v>
      </c>
      <c r="G60" s="29">
        <f t="shared" si="0"/>
        <v>63520946.43</v>
      </c>
      <c r="H60" s="24">
        <f t="shared" si="1"/>
        <v>0</v>
      </c>
      <c r="I60" s="7" t="s">
        <v>4</v>
      </c>
      <c r="J60" s="45" t="s">
        <v>265</v>
      </c>
    </row>
    <row r="61" spans="1:17" s="23" customFormat="1" ht="39.950000000000003" customHeight="1" x14ac:dyDescent="0.25">
      <c r="A61" s="35"/>
      <c r="B61" s="7"/>
      <c r="C61" s="22"/>
      <c r="D61" s="46" t="s">
        <v>311</v>
      </c>
      <c r="E61" s="48"/>
      <c r="F61" s="55">
        <f>SUBTOTAL(9,F60:F60)</f>
        <v>63520946.43</v>
      </c>
      <c r="G61" s="51">
        <f>SUBTOTAL(9,G60:G60)</f>
        <v>63520946.43</v>
      </c>
      <c r="H61" s="52">
        <f>SUBTOTAL(9,H60:H60)</f>
        <v>0</v>
      </c>
      <c r="I61" s="46"/>
      <c r="J61" s="53"/>
      <c r="Q61" s="23">
        <f>SUBTOTAL(9,Q60:Q60)</f>
        <v>0</v>
      </c>
    </row>
    <row r="62" spans="1:17" s="23" customFormat="1" ht="54.95" customHeight="1" x14ac:dyDescent="0.25">
      <c r="A62" s="35">
        <v>34</v>
      </c>
      <c r="B62" s="7" t="s">
        <v>22</v>
      </c>
      <c r="C62" s="22">
        <v>46038</v>
      </c>
      <c r="D62" s="8" t="s">
        <v>23</v>
      </c>
      <c r="E62" s="8" t="s">
        <v>24</v>
      </c>
      <c r="F62" s="15">
        <v>11951702.890000001</v>
      </c>
      <c r="G62" s="29">
        <f t="shared" si="0"/>
        <v>11951702.890000001</v>
      </c>
      <c r="H62" s="24">
        <f t="shared" si="1"/>
        <v>0</v>
      </c>
      <c r="I62" s="7" t="s">
        <v>4</v>
      </c>
      <c r="J62" s="45" t="s">
        <v>265</v>
      </c>
    </row>
    <row r="63" spans="1:17" s="23" customFormat="1" ht="39.950000000000003" customHeight="1" x14ac:dyDescent="0.25">
      <c r="A63" s="35"/>
      <c r="B63" s="7"/>
      <c r="C63" s="22"/>
      <c r="D63" s="48" t="s">
        <v>310</v>
      </c>
      <c r="E63" s="48"/>
      <c r="F63" s="54">
        <f>SUBTOTAL(9,F62:F62)</f>
        <v>11951702.890000001</v>
      </c>
      <c r="G63" s="51">
        <f>SUBTOTAL(9,G62:G62)</f>
        <v>11951702.890000001</v>
      </c>
      <c r="H63" s="52">
        <f>SUBTOTAL(9,H62:H62)</f>
        <v>0</v>
      </c>
      <c r="I63" s="46"/>
      <c r="J63" s="53"/>
      <c r="Q63" s="23">
        <f>SUBTOTAL(9,Q62:Q62)</f>
        <v>0</v>
      </c>
    </row>
    <row r="64" spans="1:17" s="23" customFormat="1" ht="54.95" customHeight="1" x14ac:dyDescent="0.25">
      <c r="A64" s="35">
        <v>35</v>
      </c>
      <c r="B64" s="7" t="s">
        <v>37</v>
      </c>
      <c r="C64" s="22">
        <v>46029</v>
      </c>
      <c r="D64" s="8" t="s">
        <v>38</v>
      </c>
      <c r="E64" s="8" t="s">
        <v>39</v>
      </c>
      <c r="F64" s="15">
        <v>10482061.6</v>
      </c>
      <c r="G64" s="29">
        <f t="shared" si="0"/>
        <v>10482061.6</v>
      </c>
      <c r="H64" s="24">
        <f t="shared" si="1"/>
        <v>0</v>
      </c>
      <c r="I64" s="7" t="s">
        <v>4</v>
      </c>
      <c r="J64" s="45" t="s">
        <v>265</v>
      </c>
    </row>
    <row r="65" spans="1:17" s="23" customFormat="1" ht="39.950000000000003" customHeight="1" x14ac:dyDescent="0.25">
      <c r="A65" s="35"/>
      <c r="B65" s="7"/>
      <c r="C65" s="22"/>
      <c r="D65" s="48" t="s">
        <v>309</v>
      </c>
      <c r="E65" s="48"/>
      <c r="F65" s="54">
        <f>SUBTOTAL(9,F64:F64)</f>
        <v>10482061.6</v>
      </c>
      <c r="G65" s="51">
        <f>SUBTOTAL(9,G64:G64)</f>
        <v>10482061.6</v>
      </c>
      <c r="H65" s="52">
        <f>SUBTOTAL(9,H64:H64)</f>
        <v>0</v>
      </c>
      <c r="I65" s="46"/>
      <c r="J65" s="53"/>
      <c r="Q65" s="23">
        <f>SUBTOTAL(9,Q64:Q64)</f>
        <v>0</v>
      </c>
    </row>
    <row r="66" spans="1:17" s="23" customFormat="1" ht="54.95" customHeight="1" x14ac:dyDescent="0.25">
      <c r="A66" s="35">
        <v>36</v>
      </c>
      <c r="B66" s="7" t="s">
        <v>43</v>
      </c>
      <c r="C66" s="22">
        <v>46028</v>
      </c>
      <c r="D66" s="7" t="s">
        <v>44</v>
      </c>
      <c r="E66" s="8" t="s">
        <v>45</v>
      </c>
      <c r="F66" s="12">
        <v>8870321.0899999999</v>
      </c>
      <c r="G66" s="29">
        <f t="shared" si="0"/>
        <v>8870321.0899999999</v>
      </c>
      <c r="H66" s="24">
        <f t="shared" si="1"/>
        <v>0</v>
      </c>
      <c r="I66" s="7" t="s">
        <v>4</v>
      </c>
      <c r="J66" s="45" t="s">
        <v>265</v>
      </c>
    </row>
    <row r="67" spans="1:17" s="23" customFormat="1" ht="39.950000000000003" customHeight="1" x14ac:dyDescent="0.25">
      <c r="A67" s="35"/>
      <c r="B67" s="7"/>
      <c r="C67" s="22"/>
      <c r="D67" s="46" t="s">
        <v>308</v>
      </c>
      <c r="E67" s="48"/>
      <c r="F67" s="55">
        <f>SUBTOTAL(9,F66:F66)</f>
        <v>8870321.0899999999</v>
      </c>
      <c r="G67" s="51">
        <f>SUBTOTAL(9,G66:G66)</f>
        <v>8870321.0899999999</v>
      </c>
      <c r="H67" s="52">
        <f>SUBTOTAL(9,H66:H66)</f>
        <v>0</v>
      </c>
      <c r="I67" s="46"/>
      <c r="J67" s="53"/>
      <c r="Q67" s="23">
        <f>SUBTOTAL(9,Q66:Q66)</f>
        <v>0</v>
      </c>
    </row>
    <row r="68" spans="1:17" s="23" customFormat="1" ht="54.95" customHeight="1" x14ac:dyDescent="0.25">
      <c r="A68" s="35">
        <v>37</v>
      </c>
      <c r="B68" s="7" t="s">
        <v>7</v>
      </c>
      <c r="C68" s="22">
        <v>45939</v>
      </c>
      <c r="D68" s="7" t="s">
        <v>8</v>
      </c>
      <c r="E68" s="8" t="s">
        <v>9</v>
      </c>
      <c r="F68" s="15">
        <v>61398.23</v>
      </c>
      <c r="G68" s="29">
        <f t="shared" si="0"/>
        <v>61398.23</v>
      </c>
      <c r="H68" s="24">
        <f t="shared" si="1"/>
        <v>0</v>
      </c>
      <c r="I68" s="7" t="s">
        <v>4</v>
      </c>
      <c r="J68" s="45" t="s">
        <v>265</v>
      </c>
    </row>
    <row r="69" spans="1:17" s="23" customFormat="1" ht="39.950000000000003" customHeight="1" x14ac:dyDescent="0.25">
      <c r="A69" s="35"/>
      <c r="B69" s="7"/>
      <c r="C69" s="22"/>
      <c r="D69" s="46" t="s">
        <v>307</v>
      </c>
      <c r="E69" s="48"/>
      <c r="F69" s="54">
        <f>SUBTOTAL(9,F68:F68)</f>
        <v>61398.23</v>
      </c>
      <c r="G69" s="51">
        <f>SUBTOTAL(9,G68:G68)</f>
        <v>61398.23</v>
      </c>
      <c r="H69" s="52">
        <f>SUBTOTAL(9,H68:H68)</f>
        <v>0</v>
      </c>
      <c r="I69" s="46"/>
      <c r="J69" s="53"/>
      <c r="Q69" s="23">
        <f>SUBTOTAL(9,Q68:Q68)</f>
        <v>0</v>
      </c>
    </row>
    <row r="70" spans="1:17" s="23" customFormat="1" ht="54.95" customHeight="1" x14ac:dyDescent="0.25">
      <c r="A70" s="35">
        <v>38</v>
      </c>
      <c r="B70" s="7" t="s">
        <v>193</v>
      </c>
      <c r="C70" s="22">
        <v>46010</v>
      </c>
      <c r="D70" s="8" t="s">
        <v>194</v>
      </c>
      <c r="E70" s="8" t="s">
        <v>195</v>
      </c>
      <c r="F70" s="15">
        <v>294999.01</v>
      </c>
      <c r="G70" s="29">
        <f t="shared" si="0"/>
        <v>294999.01</v>
      </c>
      <c r="H70" s="24">
        <f t="shared" si="1"/>
        <v>0</v>
      </c>
      <c r="I70" s="7" t="s">
        <v>4</v>
      </c>
      <c r="J70" s="45" t="s">
        <v>265</v>
      </c>
    </row>
    <row r="71" spans="1:17" s="23" customFormat="1" ht="54.95" customHeight="1" x14ac:dyDescent="0.25">
      <c r="A71" s="35">
        <v>39</v>
      </c>
      <c r="B71" s="7" t="s">
        <v>196</v>
      </c>
      <c r="C71" s="22">
        <v>46010</v>
      </c>
      <c r="D71" s="8" t="s">
        <v>194</v>
      </c>
      <c r="E71" s="8" t="s">
        <v>195</v>
      </c>
      <c r="F71" s="15">
        <v>294999.01</v>
      </c>
      <c r="G71" s="29">
        <f t="shared" si="0"/>
        <v>294999.01</v>
      </c>
      <c r="H71" s="24">
        <f t="shared" si="1"/>
        <v>0</v>
      </c>
      <c r="I71" s="7" t="s">
        <v>4</v>
      </c>
      <c r="J71" s="45" t="s">
        <v>265</v>
      </c>
    </row>
    <row r="72" spans="1:17" s="23" customFormat="1" ht="39.950000000000003" customHeight="1" x14ac:dyDescent="0.25">
      <c r="A72" s="35"/>
      <c r="B72" s="7"/>
      <c r="C72" s="22"/>
      <c r="D72" s="48" t="s">
        <v>306</v>
      </c>
      <c r="E72" s="48"/>
      <c r="F72" s="54">
        <f>SUBTOTAL(9,F70:F71)</f>
        <v>589998.02</v>
      </c>
      <c r="G72" s="51">
        <f>SUBTOTAL(9,G70:G71)</f>
        <v>589998.02</v>
      </c>
      <c r="H72" s="52">
        <f>SUBTOTAL(9,H70:H71)</f>
        <v>0</v>
      </c>
      <c r="I72" s="46"/>
      <c r="J72" s="53"/>
      <c r="Q72" s="23">
        <f>SUBTOTAL(9,Q70:Q71)</f>
        <v>0</v>
      </c>
    </row>
    <row r="73" spans="1:17" s="23" customFormat="1" ht="54.95" customHeight="1" x14ac:dyDescent="0.25">
      <c r="A73" s="35">
        <v>40</v>
      </c>
      <c r="B73" s="7" t="s">
        <v>190</v>
      </c>
      <c r="C73" s="22">
        <v>46000</v>
      </c>
      <c r="D73" s="8" t="s">
        <v>191</v>
      </c>
      <c r="E73" s="8" t="s">
        <v>192</v>
      </c>
      <c r="F73" s="15">
        <v>446667.44</v>
      </c>
      <c r="G73" s="29">
        <f t="shared" si="0"/>
        <v>446667.44</v>
      </c>
      <c r="H73" s="24">
        <f t="shared" si="1"/>
        <v>0</v>
      </c>
      <c r="I73" s="7" t="s">
        <v>4</v>
      </c>
      <c r="J73" s="45" t="s">
        <v>265</v>
      </c>
    </row>
    <row r="74" spans="1:17" s="23" customFormat="1" ht="54.95" customHeight="1" x14ac:dyDescent="0.25">
      <c r="A74" s="35">
        <v>41</v>
      </c>
      <c r="B74" s="7" t="s">
        <v>184</v>
      </c>
      <c r="C74" s="22">
        <v>45979</v>
      </c>
      <c r="D74" s="8" t="s">
        <v>191</v>
      </c>
      <c r="E74" s="8" t="s">
        <v>185</v>
      </c>
      <c r="F74" s="15">
        <v>446667.44</v>
      </c>
      <c r="G74" s="29">
        <f t="shared" si="0"/>
        <v>446667.44</v>
      </c>
      <c r="H74" s="24">
        <f t="shared" si="1"/>
        <v>0</v>
      </c>
      <c r="I74" s="7" t="s">
        <v>4</v>
      </c>
      <c r="J74" s="45" t="s">
        <v>265</v>
      </c>
    </row>
    <row r="75" spans="1:17" s="23" customFormat="1" ht="39.950000000000003" customHeight="1" x14ac:dyDescent="0.25">
      <c r="A75" s="35"/>
      <c r="B75" s="7"/>
      <c r="C75" s="22"/>
      <c r="D75" s="48" t="s">
        <v>305</v>
      </c>
      <c r="E75" s="48"/>
      <c r="F75" s="54">
        <f>SUBTOTAL(9,F73:F74)</f>
        <v>893334.88</v>
      </c>
      <c r="G75" s="51">
        <f>SUBTOTAL(9,G73:G74)</f>
        <v>893334.88</v>
      </c>
      <c r="H75" s="52">
        <f>SUBTOTAL(9,H73:H74)</f>
        <v>0</v>
      </c>
      <c r="I75" s="46"/>
      <c r="J75" s="53"/>
      <c r="Q75" s="23">
        <f>SUBTOTAL(9,Q73:Q74)</f>
        <v>0</v>
      </c>
    </row>
    <row r="76" spans="1:17" s="23" customFormat="1" ht="54.95" customHeight="1" x14ac:dyDescent="0.25">
      <c r="A76" s="35">
        <v>42</v>
      </c>
      <c r="B76" s="7" t="s">
        <v>4</v>
      </c>
      <c r="C76" s="22">
        <v>46058</v>
      </c>
      <c r="D76" s="7" t="s">
        <v>244</v>
      </c>
      <c r="E76" s="8" t="s">
        <v>245</v>
      </c>
      <c r="F76" s="12">
        <v>65613741.799999997</v>
      </c>
      <c r="G76" s="29">
        <f t="shared" si="0"/>
        <v>65613741.799999997</v>
      </c>
      <c r="H76" s="24">
        <f t="shared" si="1"/>
        <v>0</v>
      </c>
      <c r="I76" s="7" t="s">
        <v>4</v>
      </c>
      <c r="J76" s="45" t="s">
        <v>265</v>
      </c>
    </row>
    <row r="77" spans="1:17" s="23" customFormat="1" ht="39.950000000000003" customHeight="1" x14ac:dyDescent="0.25">
      <c r="A77" s="35"/>
      <c r="B77" s="7"/>
      <c r="C77" s="22"/>
      <c r="D77" s="46" t="s">
        <v>304</v>
      </c>
      <c r="E77" s="48"/>
      <c r="F77" s="55">
        <f>SUBTOTAL(9,F76:F76)</f>
        <v>65613741.799999997</v>
      </c>
      <c r="G77" s="51">
        <f>SUBTOTAL(9,G76:G76)</f>
        <v>65613741.799999997</v>
      </c>
      <c r="H77" s="52">
        <f>SUBTOTAL(9,H76:H76)</f>
        <v>0</v>
      </c>
      <c r="I77" s="46"/>
      <c r="J77" s="53"/>
      <c r="Q77" s="23">
        <f>SUBTOTAL(9,Q76:Q76)</f>
        <v>0</v>
      </c>
    </row>
    <row r="78" spans="1:17" s="23" customFormat="1" ht="54.95" customHeight="1" x14ac:dyDescent="0.25">
      <c r="A78" s="35">
        <v>43</v>
      </c>
      <c r="B78" s="7" t="s">
        <v>232</v>
      </c>
      <c r="C78" s="22">
        <v>46063</v>
      </c>
      <c r="D78" s="7" t="s">
        <v>235</v>
      </c>
      <c r="E78" s="8" t="s">
        <v>234</v>
      </c>
      <c r="F78" s="12">
        <v>54401482.340000004</v>
      </c>
      <c r="G78" s="29">
        <f t="shared" si="0"/>
        <v>54401482.340000004</v>
      </c>
      <c r="H78" s="24">
        <f t="shared" si="1"/>
        <v>0</v>
      </c>
      <c r="I78" s="7" t="s">
        <v>4</v>
      </c>
      <c r="J78" s="45" t="s">
        <v>265</v>
      </c>
    </row>
    <row r="79" spans="1:17" s="23" customFormat="1" ht="54.95" customHeight="1" x14ac:dyDescent="0.25">
      <c r="A79" s="35">
        <v>44</v>
      </c>
      <c r="B79" s="7" t="s">
        <v>232</v>
      </c>
      <c r="C79" s="22">
        <v>46035</v>
      </c>
      <c r="D79" s="7" t="s">
        <v>235</v>
      </c>
      <c r="E79" s="8" t="s">
        <v>262</v>
      </c>
      <c r="F79" s="12">
        <v>47717294.590000004</v>
      </c>
      <c r="G79" s="29">
        <f t="shared" si="0"/>
        <v>47717294.590000004</v>
      </c>
      <c r="H79" s="24">
        <f t="shared" si="1"/>
        <v>0</v>
      </c>
      <c r="I79" s="7" t="s">
        <v>4</v>
      </c>
      <c r="J79" s="45" t="s">
        <v>265</v>
      </c>
    </row>
    <row r="80" spans="1:17" s="23" customFormat="1" ht="39.950000000000003" customHeight="1" x14ac:dyDescent="0.25">
      <c r="A80" s="35"/>
      <c r="B80" s="7"/>
      <c r="C80" s="22"/>
      <c r="D80" s="46" t="s">
        <v>303</v>
      </c>
      <c r="E80" s="48"/>
      <c r="F80" s="55">
        <f>SUBTOTAL(9,F78:F79)</f>
        <v>102118776.93000001</v>
      </c>
      <c r="G80" s="51">
        <f>SUBTOTAL(9,G78:G79)</f>
        <v>102118776.93000001</v>
      </c>
      <c r="H80" s="52">
        <f>SUBTOTAL(9,H78:H79)</f>
        <v>0</v>
      </c>
      <c r="I80" s="46"/>
      <c r="J80" s="53"/>
      <c r="Q80" s="23">
        <f>SUBTOTAL(9,Q78:Q79)</f>
        <v>0</v>
      </c>
    </row>
    <row r="81" spans="1:17" s="23" customFormat="1" ht="54.95" customHeight="1" x14ac:dyDescent="0.25">
      <c r="A81" s="35">
        <v>45</v>
      </c>
      <c r="B81" s="7" t="s">
        <v>232</v>
      </c>
      <c r="C81" s="22">
        <v>46065</v>
      </c>
      <c r="D81" s="7" t="s">
        <v>264</v>
      </c>
      <c r="E81" s="8" t="s">
        <v>263</v>
      </c>
      <c r="F81" s="12">
        <v>46936931.289999999</v>
      </c>
      <c r="G81" s="29">
        <f t="shared" si="0"/>
        <v>46936931.289999999</v>
      </c>
      <c r="H81" s="24">
        <f t="shared" si="1"/>
        <v>0</v>
      </c>
      <c r="I81" s="7" t="s">
        <v>4</v>
      </c>
      <c r="J81" s="45" t="s">
        <v>265</v>
      </c>
    </row>
    <row r="82" spans="1:17" s="23" customFormat="1" ht="39.950000000000003" customHeight="1" x14ac:dyDescent="0.25">
      <c r="A82" s="35"/>
      <c r="B82" s="7"/>
      <c r="C82" s="22"/>
      <c r="D82" s="46" t="s">
        <v>302</v>
      </c>
      <c r="E82" s="48"/>
      <c r="F82" s="55">
        <f>SUBTOTAL(9,F81:F81)</f>
        <v>46936931.289999999</v>
      </c>
      <c r="G82" s="51">
        <f>SUBTOTAL(9,G81:G81)</f>
        <v>46936931.289999999</v>
      </c>
      <c r="H82" s="52">
        <f>SUBTOTAL(9,H81:H81)</f>
        <v>0</v>
      </c>
      <c r="I82" s="46"/>
      <c r="J82" s="53"/>
      <c r="Q82" s="23">
        <f>SUBTOTAL(9,Q81:Q81)</f>
        <v>0</v>
      </c>
    </row>
    <row r="83" spans="1:17" s="23" customFormat="1" ht="54.95" customHeight="1" x14ac:dyDescent="0.25">
      <c r="A83" s="35">
        <v>46</v>
      </c>
      <c r="B83" s="44" t="s">
        <v>223</v>
      </c>
      <c r="C83" s="22">
        <v>46037</v>
      </c>
      <c r="D83" s="8" t="s">
        <v>224</v>
      </c>
      <c r="E83" s="8" t="s">
        <v>263</v>
      </c>
      <c r="F83" s="15">
        <v>106680.89</v>
      </c>
      <c r="G83" s="29">
        <f t="shared" si="0"/>
        <v>106680.89</v>
      </c>
      <c r="H83" s="24">
        <f t="shared" si="1"/>
        <v>0</v>
      </c>
      <c r="I83" s="7" t="s">
        <v>4</v>
      </c>
      <c r="J83" s="45" t="s">
        <v>265</v>
      </c>
    </row>
    <row r="84" spans="1:17" s="23" customFormat="1" ht="39.950000000000003" customHeight="1" x14ac:dyDescent="0.25">
      <c r="A84" s="35"/>
      <c r="B84" s="44"/>
      <c r="C84" s="22"/>
      <c r="D84" s="48" t="s">
        <v>301</v>
      </c>
      <c r="E84" s="48"/>
      <c r="F84" s="54">
        <f>SUBTOTAL(9,F83:F83)</f>
        <v>106680.89</v>
      </c>
      <c r="G84" s="51">
        <f>SUBTOTAL(9,G83:G83)</f>
        <v>106680.89</v>
      </c>
      <c r="H84" s="52">
        <f>SUBTOTAL(9,H83:H83)</f>
        <v>0</v>
      </c>
      <c r="I84" s="46"/>
      <c r="J84" s="53"/>
      <c r="Q84" s="23">
        <f>SUBTOTAL(9,Q83:Q83)</f>
        <v>0</v>
      </c>
    </row>
    <row r="85" spans="1:17" s="23" customFormat="1" ht="54.95" customHeight="1" x14ac:dyDescent="0.25">
      <c r="A85" s="35">
        <v>47</v>
      </c>
      <c r="B85" s="7" t="s">
        <v>126</v>
      </c>
      <c r="C85" s="22">
        <v>45978</v>
      </c>
      <c r="D85" s="8" t="s">
        <v>127</v>
      </c>
      <c r="E85" s="8" t="s">
        <v>128</v>
      </c>
      <c r="F85" s="15">
        <v>161037.43</v>
      </c>
      <c r="G85" s="29">
        <f t="shared" si="0"/>
        <v>161037.43</v>
      </c>
      <c r="H85" s="24">
        <f t="shared" si="1"/>
        <v>0</v>
      </c>
      <c r="I85" s="7" t="s">
        <v>4</v>
      </c>
      <c r="J85" s="45" t="s">
        <v>265</v>
      </c>
    </row>
    <row r="86" spans="1:17" s="23" customFormat="1" ht="54.95" customHeight="1" x14ac:dyDescent="0.25">
      <c r="A86" s="35">
        <v>48</v>
      </c>
      <c r="B86" s="7" t="s">
        <v>129</v>
      </c>
      <c r="C86" s="22">
        <v>45978</v>
      </c>
      <c r="D86" s="8" t="s">
        <v>127</v>
      </c>
      <c r="E86" s="8" t="s">
        <v>128</v>
      </c>
      <c r="F86" s="15">
        <v>161037.43</v>
      </c>
      <c r="G86" s="29">
        <f t="shared" si="0"/>
        <v>161037.43</v>
      </c>
      <c r="H86" s="24">
        <f t="shared" si="1"/>
        <v>0</v>
      </c>
      <c r="I86" s="7" t="s">
        <v>4</v>
      </c>
      <c r="J86" s="45" t="s">
        <v>265</v>
      </c>
    </row>
    <row r="87" spans="1:17" s="23" customFormat="1" ht="54.95" customHeight="1" x14ac:dyDescent="0.25">
      <c r="A87" s="35">
        <v>49</v>
      </c>
      <c r="B87" s="7" t="s">
        <v>134</v>
      </c>
      <c r="C87" s="22">
        <v>45978</v>
      </c>
      <c r="D87" s="8" t="s">
        <v>127</v>
      </c>
      <c r="E87" s="8" t="s">
        <v>128</v>
      </c>
      <c r="F87" s="15">
        <v>53862.52</v>
      </c>
      <c r="G87" s="29">
        <f t="shared" si="0"/>
        <v>53862.52</v>
      </c>
      <c r="H87" s="24">
        <f t="shared" si="1"/>
        <v>0</v>
      </c>
      <c r="I87" s="7" t="s">
        <v>4</v>
      </c>
      <c r="J87" s="45" t="s">
        <v>265</v>
      </c>
    </row>
    <row r="88" spans="1:17" s="23" customFormat="1" ht="54.95" customHeight="1" x14ac:dyDescent="0.25">
      <c r="A88" s="35">
        <v>50</v>
      </c>
      <c r="B88" s="7" t="s">
        <v>138</v>
      </c>
      <c r="C88" s="22">
        <v>45978</v>
      </c>
      <c r="D88" s="8" t="s">
        <v>127</v>
      </c>
      <c r="E88" s="8" t="s">
        <v>128</v>
      </c>
      <c r="F88" s="15">
        <v>53862.52</v>
      </c>
      <c r="G88" s="29">
        <f t="shared" si="0"/>
        <v>53862.52</v>
      </c>
      <c r="H88" s="24">
        <f t="shared" si="1"/>
        <v>0</v>
      </c>
      <c r="I88" s="7" t="s">
        <v>4</v>
      </c>
      <c r="J88" s="45" t="s">
        <v>265</v>
      </c>
    </row>
    <row r="89" spans="1:17" s="23" customFormat="1" ht="54.95" customHeight="1" x14ac:dyDescent="0.25">
      <c r="A89" s="35">
        <v>51</v>
      </c>
      <c r="B89" s="7" t="s">
        <v>143</v>
      </c>
      <c r="C89" s="22">
        <v>45978</v>
      </c>
      <c r="D89" s="8" t="s">
        <v>127</v>
      </c>
      <c r="E89" s="8" t="s">
        <v>128</v>
      </c>
      <c r="F89" s="15">
        <v>53862.52</v>
      </c>
      <c r="G89" s="29">
        <f t="shared" si="0"/>
        <v>53862.52</v>
      </c>
      <c r="H89" s="24">
        <f t="shared" si="1"/>
        <v>0</v>
      </c>
      <c r="I89" s="7" t="s">
        <v>4</v>
      </c>
      <c r="J89" s="45" t="s">
        <v>265</v>
      </c>
    </row>
    <row r="90" spans="1:17" s="23" customFormat="1" ht="54.95" customHeight="1" x14ac:dyDescent="0.25">
      <c r="A90" s="35">
        <v>52</v>
      </c>
      <c r="B90" s="7" t="s">
        <v>144</v>
      </c>
      <c r="C90" s="22">
        <v>45978</v>
      </c>
      <c r="D90" s="8" t="s">
        <v>127</v>
      </c>
      <c r="E90" s="8" t="s">
        <v>128</v>
      </c>
      <c r="F90" s="15">
        <v>53862.52</v>
      </c>
      <c r="G90" s="29">
        <f t="shared" si="0"/>
        <v>53862.52</v>
      </c>
      <c r="H90" s="24">
        <f t="shared" si="1"/>
        <v>0</v>
      </c>
      <c r="I90" s="7" t="s">
        <v>4</v>
      </c>
      <c r="J90" s="45" t="s">
        <v>265</v>
      </c>
    </row>
    <row r="91" spans="1:17" s="23" customFormat="1" ht="54.95" customHeight="1" x14ac:dyDescent="0.25">
      <c r="A91" s="35">
        <v>53</v>
      </c>
      <c r="B91" s="7" t="s">
        <v>145</v>
      </c>
      <c r="C91" s="22">
        <v>45978</v>
      </c>
      <c r="D91" s="8" t="s">
        <v>127</v>
      </c>
      <c r="E91" s="8" t="s">
        <v>128</v>
      </c>
      <c r="F91" s="15">
        <v>53862.52</v>
      </c>
      <c r="G91" s="29">
        <f t="shared" si="0"/>
        <v>53862.52</v>
      </c>
      <c r="H91" s="24">
        <f t="shared" si="1"/>
        <v>0</v>
      </c>
      <c r="I91" s="7" t="s">
        <v>4</v>
      </c>
      <c r="J91" s="45" t="s">
        <v>265</v>
      </c>
    </row>
    <row r="92" spans="1:17" s="23" customFormat="1" ht="54.95" customHeight="1" x14ac:dyDescent="0.25">
      <c r="A92" s="35">
        <v>54</v>
      </c>
      <c r="B92" s="7" t="s">
        <v>148</v>
      </c>
      <c r="C92" s="22">
        <v>45978</v>
      </c>
      <c r="D92" s="8" t="s">
        <v>127</v>
      </c>
      <c r="E92" s="8" t="s">
        <v>128</v>
      </c>
      <c r="F92" s="15">
        <v>53862.52</v>
      </c>
      <c r="G92" s="29">
        <f t="shared" si="0"/>
        <v>53862.52</v>
      </c>
      <c r="H92" s="24">
        <f t="shared" si="1"/>
        <v>0</v>
      </c>
      <c r="I92" s="7" t="s">
        <v>4</v>
      </c>
      <c r="J92" s="45" t="s">
        <v>265</v>
      </c>
    </row>
    <row r="93" spans="1:17" s="23" customFormat="1" ht="54.95" customHeight="1" x14ac:dyDescent="0.25">
      <c r="A93" s="35">
        <v>55</v>
      </c>
      <c r="B93" s="7" t="s">
        <v>149</v>
      </c>
      <c r="C93" s="22">
        <v>45978</v>
      </c>
      <c r="D93" s="8" t="s">
        <v>127</v>
      </c>
      <c r="E93" s="8" t="s">
        <v>128</v>
      </c>
      <c r="F93" s="15">
        <v>53862.52</v>
      </c>
      <c r="G93" s="29">
        <f t="shared" si="0"/>
        <v>53862.52</v>
      </c>
      <c r="H93" s="24">
        <f t="shared" si="1"/>
        <v>0</v>
      </c>
      <c r="I93" s="7" t="s">
        <v>4</v>
      </c>
      <c r="J93" s="45" t="s">
        <v>265</v>
      </c>
    </row>
    <row r="94" spans="1:17" s="23" customFormat="1" ht="54.95" customHeight="1" x14ac:dyDescent="0.25">
      <c r="A94" s="35">
        <v>56</v>
      </c>
      <c r="B94" s="7" t="s">
        <v>150</v>
      </c>
      <c r="C94" s="22">
        <v>45978</v>
      </c>
      <c r="D94" s="8" t="s">
        <v>127</v>
      </c>
      <c r="E94" s="8" t="s">
        <v>128</v>
      </c>
      <c r="F94" s="15">
        <v>231854.42</v>
      </c>
      <c r="G94" s="29">
        <f t="shared" si="0"/>
        <v>231854.42</v>
      </c>
      <c r="H94" s="24">
        <f t="shared" si="1"/>
        <v>0</v>
      </c>
      <c r="I94" s="7" t="s">
        <v>4</v>
      </c>
      <c r="J94" s="45" t="s">
        <v>265</v>
      </c>
    </row>
    <row r="95" spans="1:17" s="23" customFormat="1" ht="54.95" customHeight="1" x14ac:dyDescent="0.25">
      <c r="A95" s="35">
        <v>57</v>
      </c>
      <c r="B95" s="7" t="s">
        <v>152</v>
      </c>
      <c r="C95" s="22">
        <v>45978</v>
      </c>
      <c r="D95" s="8" t="s">
        <v>127</v>
      </c>
      <c r="E95" s="8" t="s">
        <v>128</v>
      </c>
      <c r="F95" s="15">
        <v>53862.52</v>
      </c>
      <c r="G95" s="29">
        <f t="shared" si="0"/>
        <v>53862.52</v>
      </c>
      <c r="H95" s="24">
        <f t="shared" si="1"/>
        <v>0</v>
      </c>
      <c r="I95" s="7" t="s">
        <v>4</v>
      </c>
      <c r="J95" s="45" t="s">
        <v>265</v>
      </c>
    </row>
    <row r="96" spans="1:17" s="23" customFormat="1" ht="54.95" customHeight="1" x14ac:dyDescent="0.25">
      <c r="A96" s="35">
        <v>58</v>
      </c>
      <c r="B96" s="7" t="s">
        <v>153</v>
      </c>
      <c r="C96" s="22">
        <v>45978</v>
      </c>
      <c r="D96" s="8" t="s">
        <v>127</v>
      </c>
      <c r="E96" s="8" t="s">
        <v>128</v>
      </c>
      <c r="F96" s="15">
        <v>53862.52</v>
      </c>
      <c r="G96" s="29">
        <f t="shared" si="0"/>
        <v>53862.52</v>
      </c>
      <c r="H96" s="24">
        <f t="shared" si="1"/>
        <v>0</v>
      </c>
      <c r="I96" s="7" t="s">
        <v>4</v>
      </c>
      <c r="J96" s="45" t="s">
        <v>265</v>
      </c>
    </row>
    <row r="97" spans="1:10" s="23" customFormat="1" ht="54.95" customHeight="1" x14ac:dyDescent="0.25">
      <c r="A97" s="35">
        <v>59</v>
      </c>
      <c r="B97" s="7" t="s">
        <v>154</v>
      </c>
      <c r="C97" s="22">
        <v>45978</v>
      </c>
      <c r="D97" s="8" t="s">
        <v>127</v>
      </c>
      <c r="E97" s="8" t="s">
        <v>128</v>
      </c>
      <c r="F97" s="15">
        <v>80297.820000000007</v>
      </c>
      <c r="G97" s="29">
        <f t="shared" si="0"/>
        <v>80297.820000000007</v>
      </c>
      <c r="H97" s="24">
        <f t="shared" si="1"/>
        <v>0</v>
      </c>
      <c r="I97" s="7" t="s">
        <v>4</v>
      </c>
      <c r="J97" s="45" t="s">
        <v>265</v>
      </c>
    </row>
    <row r="98" spans="1:10" s="23" customFormat="1" ht="54.95" customHeight="1" x14ac:dyDescent="0.25">
      <c r="A98" s="35">
        <v>60</v>
      </c>
      <c r="B98" s="7" t="s">
        <v>155</v>
      </c>
      <c r="C98" s="22">
        <v>45978</v>
      </c>
      <c r="D98" s="8" t="s">
        <v>127</v>
      </c>
      <c r="E98" s="8" t="s">
        <v>128</v>
      </c>
      <c r="F98" s="15">
        <v>80297.820000000007</v>
      </c>
      <c r="G98" s="29">
        <f t="shared" si="0"/>
        <v>80297.820000000007</v>
      </c>
      <c r="H98" s="24">
        <f t="shared" si="1"/>
        <v>0</v>
      </c>
      <c r="I98" s="7" t="s">
        <v>4</v>
      </c>
      <c r="J98" s="45" t="s">
        <v>265</v>
      </c>
    </row>
    <row r="99" spans="1:10" s="23" customFormat="1" ht="54.95" customHeight="1" x14ac:dyDescent="0.25">
      <c r="A99" s="35">
        <v>61</v>
      </c>
      <c r="B99" s="7" t="s">
        <v>156</v>
      </c>
      <c r="C99" s="22">
        <v>45978</v>
      </c>
      <c r="D99" s="8" t="s">
        <v>127</v>
      </c>
      <c r="E99" s="8" t="s">
        <v>128</v>
      </c>
      <c r="F99" s="15">
        <v>161037.43</v>
      </c>
      <c r="G99" s="29">
        <f t="shared" si="0"/>
        <v>161037.43</v>
      </c>
      <c r="H99" s="24">
        <f t="shared" si="1"/>
        <v>0</v>
      </c>
      <c r="I99" s="7" t="s">
        <v>4</v>
      </c>
      <c r="J99" s="45" t="s">
        <v>265</v>
      </c>
    </row>
    <row r="100" spans="1:10" s="23" customFormat="1" ht="54.95" customHeight="1" x14ac:dyDescent="0.25">
      <c r="A100" s="35">
        <v>62</v>
      </c>
      <c r="B100" s="7" t="s">
        <v>157</v>
      </c>
      <c r="C100" s="22">
        <v>45978</v>
      </c>
      <c r="D100" s="8" t="s">
        <v>127</v>
      </c>
      <c r="E100" s="8" t="s">
        <v>128</v>
      </c>
      <c r="F100" s="15">
        <v>161037.43</v>
      </c>
      <c r="G100" s="29">
        <f t="shared" si="0"/>
        <v>161037.43</v>
      </c>
      <c r="H100" s="24">
        <f t="shared" si="1"/>
        <v>0</v>
      </c>
      <c r="I100" s="7" t="s">
        <v>4</v>
      </c>
      <c r="J100" s="45" t="s">
        <v>265</v>
      </c>
    </row>
    <row r="101" spans="1:10" s="23" customFormat="1" ht="54.95" customHeight="1" x14ac:dyDescent="0.25">
      <c r="A101" s="35">
        <v>63</v>
      </c>
      <c r="B101" s="7" t="s">
        <v>158</v>
      </c>
      <c r="C101" s="22">
        <v>45978</v>
      </c>
      <c r="D101" s="8" t="s">
        <v>127</v>
      </c>
      <c r="E101" s="8" t="s">
        <v>128</v>
      </c>
      <c r="F101" s="15">
        <v>75255.09</v>
      </c>
      <c r="G101" s="29">
        <f t="shared" si="0"/>
        <v>75255.09</v>
      </c>
      <c r="H101" s="24">
        <f t="shared" si="1"/>
        <v>0</v>
      </c>
      <c r="I101" s="7" t="s">
        <v>4</v>
      </c>
      <c r="J101" s="45" t="s">
        <v>265</v>
      </c>
    </row>
    <row r="102" spans="1:10" s="23" customFormat="1" ht="54.95" customHeight="1" x14ac:dyDescent="0.25">
      <c r="A102" s="35">
        <v>64</v>
      </c>
      <c r="B102" s="7" t="s">
        <v>159</v>
      </c>
      <c r="C102" s="22">
        <v>45995</v>
      </c>
      <c r="D102" s="8" t="s">
        <v>127</v>
      </c>
      <c r="E102" s="8" t="s">
        <v>160</v>
      </c>
      <c r="F102" s="15">
        <v>161037.43</v>
      </c>
      <c r="G102" s="29">
        <f t="shared" si="0"/>
        <v>161037.43</v>
      </c>
      <c r="H102" s="24">
        <f t="shared" si="1"/>
        <v>0</v>
      </c>
      <c r="I102" s="7" t="s">
        <v>4</v>
      </c>
      <c r="J102" s="45" t="s">
        <v>265</v>
      </c>
    </row>
    <row r="103" spans="1:10" s="23" customFormat="1" ht="54.95" customHeight="1" x14ac:dyDescent="0.25">
      <c r="A103" s="35">
        <v>65</v>
      </c>
      <c r="B103" s="7" t="s">
        <v>161</v>
      </c>
      <c r="C103" s="22">
        <v>45995</v>
      </c>
      <c r="D103" s="8" t="s">
        <v>127</v>
      </c>
      <c r="E103" s="8" t="s">
        <v>160</v>
      </c>
      <c r="F103" s="15">
        <v>161037.43</v>
      </c>
      <c r="G103" s="29">
        <f t="shared" si="0"/>
        <v>161037.43</v>
      </c>
      <c r="H103" s="24">
        <f t="shared" si="1"/>
        <v>0</v>
      </c>
      <c r="I103" s="7" t="s">
        <v>4</v>
      </c>
      <c r="J103" s="45" t="s">
        <v>265</v>
      </c>
    </row>
    <row r="104" spans="1:10" s="23" customFormat="1" ht="54.95" customHeight="1" x14ac:dyDescent="0.25">
      <c r="A104" s="35">
        <v>66</v>
      </c>
      <c r="B104" s="7" t="s">
        <v>162</v>
      </c>
      <c r="C104" s="22">
        <v>45995</v>
      </c>
      <c r="D104" s="8" t="s">
        <v>127</v>
      </c>
      <c r="E104" s="8" t="s">
        <v>160</v>
      </c>
      <c r="F104" s="15">
        <v>53862.52</v>
      </c>
      <c r="G104" s="29">
        <f t="shared" ref="G104:G198" si="2">+F104</f>
        <v>53862.52</v>
      </c>
      <c r="H104" s="24">
        <f t="shared" ref="H104:H198" si="3">+F104-G104</f>
        <v>0</v>
      </c>
      <c r="I104" s="7" t="s">
        <v>4</v>
      </c>
      <c r="J104" s="45" t="s">
        <v>265</v>
      </c>
    </row>
    <row r="105" spans="1:10" s="23" customFormat="1" ht="54.95" customHeight="1" x14ac:dyDescent="0.25">
      <c r="A105" s="35">
        <v>67</v>
      </c>
      <c r="B105" s="7" t="s">
        <v>163</v>
      </c>
      <c r="C105" s="22">
        <v>45995</v>
      </c>
      <c r="D105" s="8" t="s">
        <v>127</v>
      </c>
      <c r="E105" s="8" t="s">
        <v>160</v>
      </c>
      <c r="F105" s="15">
        <v>53862.52</v>
      </c>
      <c r="G105" s="29">
        <f t="shared" si="2"/>
        <v>53862.52</v>
      </c>
      <c r="H105" s="24">
        <f t="shared" si="3"/>
        <v>0</v>
      </c>
      <c r="I105" s="7" t="s">
        <v>4</v>
      </c>
      <c r="J105" s="45" t="s">
        <v>265</v>
      </c>
    </row>
    <row r="106" spans="1:10" s="23" customFormat="1" ht="54.95" customHeight="1" x14ac:dyDescent="0.25">
      <c r="A106" s="35">
        <v>68</v>
      </c>
      <c r="B106" s="7" t="s">
        <v>164</v>
      </c>
      <c r="C106" s="22">
        <v>45995</v>
      </c>
      <c r="D106" s="8" t="s">
        <v>127</v>
      </c>
      <c r="E106" s="8" t="s">
        <v>160</v>
      </c>
      <c r="F106" s="15">
        <v>53862.52</v>
      </c>
      <c r="G106" s="29">
        <f t="shared" si="2"/>
        <v>53862.52</v>
      </c>
      <c r="H106" s="24">
        <f t="shared" si="3"/>
        <v>0</v>
      </c>
      <c r="I106" s="7" t="s">
        <v>4</v>
      </c>
      <c r="J106" s="45" t="s">
        <v>265</v>
      </c>
    </row>
    <row r="107" spans="1:10" s="23" customFormat="1" ht="54.95" customHeight="1" x14ac:dyDescent="0.25">
      <c r="A107" s="35">
        <v>69</v>
      </c>
      <c r="B107" s="7" t="s">
        <v>165</v>
      </c>
      <c r="C107" s="22">
        <v>45995</v>
      </c>
      <c r="D107" s="8" t="s">
        <v>127</v>
      </c>
      <c r="E107" s="8" t="s">
        <v>160</v>
      </c>
      <c r="F107" s="15">
        <v>53862.52</v>
      </c>
      <c r="G107" s="29">
        <f t="shared" si="2"/>
        <v>53862.52</v>
      </c>
      <c r="H107" s="24">
        <f t="shared" si="3"/>
        <v>0</v>
      </c>
      <c r="I107" s="7" t="s">
        <v>4</v>
      </c>
      <c r="J107" s="45" t="s">
        <v>265</v>
      </c>
    </row>
    <row r="108" spans="1:10" s="23" customFormat="1" ht="54.95" customHeight="1" x14ac:dyDescent="0.25">
      <c r="A108" s="35">
        <v>70</v>
      </c>
      <c r="B108" s="7" t="s">
        <v>168</v>
      </c>
      <c r="C108" s="22">
        <v>45995</v>
      </c>
      <c r="D108" s="8" t="s">
        <v>127</v>
      </c>
      <c r="E108" s="8" t="s">
        <v>160</v>
      </c>
      <c r="F108" s="15">
        <v>53862.52</v>
      </c>
      <c r="G108" s="29">
        <f t="shared" si="2"/>
        <v>53862.52</v>
      </c>
      <c r="H108" s="24">
        <f t="shared" si="3"/>
        <v>0</v>
      </c>
      <c r="I108" s="7" t="s">
        <v>4</v>
      </c>
      <c r="J108" s="45" t="s">
        <v>265</v>
      </c>
    </row>
    <row r="109" spans="1:10" s="23" customFormat="1" ht="54.95" customHeight="1" x14ac:dyDescent="0.25">
      <c r="A109" s="35">
        <v>71</v>
      </c>
      <c r="B109" s="7" t="s">
        <v>169</v>
      </c>
      <c r="C109" s="22">
        <v>45995</v>
      </c>
      <c r="D109" s="8" t="s">
        <v>127</v>
      </c>
      <c r="E109" s="8" t="s">
        <v>160</v>
      </c>
      <c r="F109" s="15">
        <v>53862.52</v>
      </c>
      <c r="G109" s="29">
        <f t="shared" si="2"/>
        <v>53862.52</v>
      </c>
      <c r="H109" s="24">
        <f t="shared" si="3"/>
        <v>0</v>
      </c>
      <c r="I109" s="7" t="s">
        <v>4</v>
      </c>
      <c r="J109" s="45" t="s">
        <v>265</v>
      </c>
    </row>
    <row r="110" spans="1:10" s="23" customFormat="1" ht="54.95" customHeight="1" x14ac:dyDescent="0.25">
      <c r="A110" s="35">
        <v>72</v>
      </c>
      <c r="B110" s="7" t="s">
        <v>170</v>
      </c>
      <c r="C110" s="22">
        <v>45995</v>
      </c>
      <c r="D110" s="8" t="s">
        <v>127</v>
      </c>
      <c r="E110" s="8" t="s">
        <v>160</v>
      </c>
      <c r="F110" s="15">
        <v>53862.52</v>
      </c>
      <c r="G110" s="29">
        <f t="shared" si="2"/>
        <v>53862.52</v>
      </c>
      <c r="H110" s="24">
        <f t="shared" si="3"/>
        <v>0</v>
      </c>
      <c r="I110" s="7" t="s">
        <v>4</v>
      </c>
      <c r="J110" s="45" t="s">
        <v>265</v>
      </c>
    </row>
    <row r="111" spans="1:10" s="23" customFormat="1" ht="54.95" customHeight="1" x14ac:dyDescent="0.25">
      <c r="A111" s="35">
        <v>73</v>
      </c>
      <c r="B111" s="7" t="s">
        <v>171</v>
      </c>
      <c r="C111" s="22">
        <v>45995</v>
      </c>
      <c r="D111" s="8" t="s">
        <v>127</v>
      </c>
      <c r="E111" s="8" t="s">
        <v>160</v>
      </c>
      <c r="F111" s="15">
        <v>231854.42</v>
      </c>
      <c r="G111" s="29">
        <f t="shared" si="2"/>
        <v>231854.42</v>
      </c>
      <c r="H111" s="24">
        <f t="shared" si="3"/>
        <v>0</v>
      </c>
      <c r="I111" s="7" t="s">
        <v>4</v>
      </c>
      <c r="J111" s="45" t="s">
        <v>265</v>
      </c>
    </row>
    <row r="112" spans="1:10" s="23" customFormat="1" ht="54.95" customHeight="1" x14ac:dyDescent="0.25">
      <c r="A112" s="35">
        <v>74</v>
      </c>
      <c r="B112" s="7" t="s">
        <v>172</v>
      </c>
      <c r="C112" s="22">
        <v>45995</v>
      </c>
      <c r="D112" s="8" t="s">
        <v>127</v>
      </c>
      <c r="E112" s="8" t="s">
        <v>160</v>
      </c>
      <c r="F112" s="15">
        <v>161037.43</v>
      </c>
      <c r="G112" s="29">
        <f t="shared" si="2"/>
        <v>161037.43</v>
      </c>
      <c r="H112" s="24">
        <f t="shared" si="3"/>
        <v>0</v>
      </c>
      <c r="I112" s="7" t="s">
        <v>4</v>
      </c>
      <c r="J112" s="45" t="s">
        <v>265</v>
      </c>
    </row>
    <row r="113" spans="1:17" s="23" customFormat="1" ht="54.95" customHeight="1" x14ac:dyDescent="0.25">
      <c r="A113" s="35">
        <v>75</v>
      </c>
      <c r="B113" s="7" t="s">
        <v>173</v>
      </c>
      <c r="C113" s="22">
        <v>45995</v>
      </c>
      <c r="D113" s="8" t="s">
        <v>127</v>
      </c>
      <c r="E113" s="8" t="s">
        <v>160</v>
      </c>
      <c r="F113" s="15">
        <v>161037.43</v>
      </c>
      <c r="G113" s="29">
        <f t="shared" si="2"/>
        <v>161037.43</v>
      </c>
      <c r="H113" s="24">
        <f t="shared" si="3"/>
        <v>0</v>
      </c>
      <c r="I113" s="7" t="s">
        <v>4</v>
      </c>
      <c r="J113" s="45" t="s">
        <v>265</v>
      </c>
    </row>
    <row r="114" spans="1:17" s="23" customFormat="1" ht="54.95" customHeight="1" x14ac:dyDescent="0.25">
      <c r="A114" s="35">
        <v>76</v>
      </c>
      <c r="B114" s="7" t="s">
        <v>174</v>
      </c>
      <c r="C114" s="22">
        <v>45995</v>
      </c>
      <c r="D114" s="8" t="s">
        <v>127</v>
      </c>
      <c r="E114" s="8" t="s">
        <v>160</v>
      </c>
      <c r="F114" s="15">
        <v>129117.61</v>
      </c>
      <c r="G114" s="29">
        <f t="shared" si="2"/>
        <v>129117.61</v>
      </c>
      <c r="H114" s="24">
        <f t="shared" si="3"/>
        <v>0</v>
      </c>
      <c r="I114" s="7" t="s">
        <v>4</v>
      </c>
      <c r="J114" s="45" t="s">
        <v>265</v>
      </c>
    </row>
    <row r="115" spans="1:17" s="23" customFormat="1" ht="54.95" customHeight="1" x14ac:dyDescent="0.25">
      <c r="A115" s="35">
        <v>77</v>
      </c>
      <c r="B115" s="7" t="s">
        <v>175</v>
      </c>
      <c r="C115" s="22">
        <v>46034</v>
      </c>
      <c r="D115" s="8" t="s">
        <v>127</v>
      </c>
      <c r="E115" s="8" t="s">
        <v>176</v>
      </c>
      <c r="F115" s="12">
        <v>161037.43</v>
      </c>
      <c r="G115" s="29">
        <f t="shared" si="2"/>
        <v>161037.43</v>
      </c>
      <c r="H115" s="24">
        <f t="shared" si="3"/>
        <v>0</v>
      </c>
      <c r="I115" s="7" t="s">
        <v>4</v>
      </c>
      <c r="J115" s="45" t="s">
        <v>265</v>
      </c>
    </row>
    <row r="116" spans="1:17" s="23" customFormat="1" ht="54.95" customHeight="1" x14ac:dyDescent="0.25">
      <c r="A116" s="35">
        <v>78</v>
      </c>
      <c r="B116" s="7" t="s">
        <v>177</v>
      </c>
      <c r="C116" s="22">
        <v>46034</v>
      </c>
      <c r="D116" s="8" t="s">
        <v>127</v>
      </c>
      <c r="E116" s="8" t="s">
        <v>176</v>
      </c>
      <c r="F116" s="12">
        <v>161037.43</v>
      </c>
      <c r="G116" s="29">
        <f t="shared" si="2"/>
        <v>161037.43</v>
      </c>
      <c r="H116" s="24">
        <f t="shared" si="3"/>
        <v>0</v>
      </c>
      <c r="I116" s="7" t="s">
        <v>4</v>
      </c>
      <c r="J116" s="45" t="s">
        <v>265</v>
      </c>
    </row>
    <row r="117" spans="1:17" s="23" customFormat="1" ht="54.95" customHeight="1" x14ac:dyDescent="0.25">
      <c r="A117" s="35">
        <v>79</v>
      </c>
      <c r="B117" s="7" t="s">
        <v>178</v>
      </c>
      <c r="C117" s="22">
        <v>46034</v>
      </c>
      <c r="D117" s="8" t="s">
        <v>127</v>
      </c>
      <c r="E117" s="8" t="s">
        <v>176</v>
      </c>
      <c r="F117" s="12">
        <v>53862.52</v>
      </c>
      <c r="G117" s="29">
        <f t="shared" si="2"/>
        <v>53862.52</v>
      </c>
      <c r="H117" s="24">
        <f t="shared" si="3"/>
        <v>0</v>
      </c>
      <c r="I117" s="7" t="s">
        <v>4</v>
      </c>
      <c r="J117" s="45" t="s">
        <v>265</v>
      </c>
    </row>
    <row r="118" spans="1:17" s="23" customFormat="1" ht="54.95" customHeight="1" x14ac:dyDescent="0.25">
      <c r="A118" s="35">
        <v>80</v>
      </c>
      <c r="B118" s="7" t="s">
        <v>179</v>
      </c>
      <c r="C118" s="22">
        <v>46034</v>
      </c>
      <c r="D118" s="8" t="s">
        <v>127</v>
      </c>
      <c r="E118" s="8" t="s">
        <v>176</v>
      </c>
      <c r="F118" s="12">
        <v>53862.52</v>
      </c>
      <c r="G118" s="29">
        <f t="shared" si="2"/>
        <v>53862.52</v>
      </c>
      <c r="H118" s="24">
        <f t="shared" si="3"/>
        <v>0</v>
      </c>
      <c r="I118" s="7" t="s">
        <v>4</v>
      </c>
      <c r="J118" s="45" t="s">
        <v>265</v>
      </c>
    </row>
    <row r="119" spans="1:17" s="23" customFormat="1" ht="54.95" customHeight="1" x14ac:dyDescent="0.25">
      <c r="A119" s="35">
        <v>81</v>
      </c>
      <c r="B119" s="7" t="s">
        <v>180</v>
      </c>
      <c r="C119" s="22">
        <v>46034</v>
      </c>
      <c r="D119" s="8" t="s">
        <v>127</v>
      </c>
      <c r="E119" s="8" t="s">
        <v>176</v>
      </c>
      <c r="F119" s="12">
        <v>53862.52</v>
      </c>
      <c r="G119" s="29">
        <f t="shared" si="2"/>
        <v>53862.52</v>
      </c>
      <c r="H119" s="24">
        <f t="shared" si="3"/>
        <v>0</v>
      </c>
      <c r="I119" s="7" t="s">
        <v>4</v>
      </c>
      <c r="J119" s="45" t="s">
        <v>265</v>
      </c>
    </row>
    <row r="120" spans="1:17" s="23" customFormat="1" ht="54.95" customHeight="1" x14ac:dyDescent="0.25">
      <c r="A120" s="35">
        <v>82</v>
      </c>
      <c r="B120" s="7" t="s">
        <v>181</v>
      </c>
      <c r="C120" s="22">
        <v>46034</v>
      </c>
      <c r="D120" s="8" t="s">
        <v>127</v>
      </c>
      <c r="E120" s="8" t="s">
        <v>176</v>
      </c>
      <c r="F120" s="12">
        <v>53862.52</v>
      </c>
      <c r="G120" s="29">
        <f t="shared" si="2"/>
        <v>53862.52</v>
      </c>
      <c r="H120" s="24">
        <f t="shared" si="3"/>
        <v>0</v>
      </c>
      <c r="I120" s="7" t="s">
        <v>4</v>
      </c>
      <c r="J120" s="45" t="s">
        <v>265</v>
      </c>
    </row>
    <row r="121" spans="1:17" s="23" customFormat="1" ht="54.95" customHeight="1" x14ac:dyDescent="0.25">
      <c r="A121" s="35">
        <v>83</v>
      </c>
      <c r="B121" s="7" t="s">
        <v>182</v>
      </c>
      <c r="C121" s="22">
        <v>46034</v>
      </c>
      <c r="D121" s="8" t="s">
        <v>127</v>
      </c>
      <c r="E121" s="8" t="s">
        <v>176</v>
      </c>
      <c r="F121" s="12">
        <v>53862.52</v>
      </c>
      <c r="G121" s="29">
        <f t="shared" si="2"/>
        <v>53862.52</v>
      </c>
      <c r="H121" s="24">
        <f t="shared" si="3"/>
        <v>0</v>
      </c>
      <c r="I121" s="7" t="s">
        <v>4</v>
      </c>
      <c r="J121" s="45" t="s">
        <v>265</v>
      </c>
    </row>
    <row r="122" spans="1:17" s="23" customFormat="1" ht="54.95" customHeight="1" x14ac:dyDescent="0.25">
      <c r="A122" s="35">
        <v>84</v>
      </c>
      <c r="B122" s="7" t="s">
        <v>183</v>
      </c>
      <c r="C122" s="22">
        <v>46034</v>
      </c>
      <c r="D122" s="8" t="s">
        <v>127</v>
      </c>
      <c r="E122" s="8" t="s">
        <v>176</v>
      </c>
      <c r="F122" s="12">
        <v>53862.52</v>
      </c>
      <c r="G122" s="29">
        <f t="shared" si="2"/>
        <v>53862.52</v>
      </c>
      <c r="H122" s="24">
        <f t="shared" si="3"/>
        <v>0</v>
      </c>
      <c r="I122" s="7" t="s">
        <v>4</v>
      </c>
      <c r="J122" s="45" t="s">
        <v>265</v>
      </c>
    </row>
    <row r="123" spans="1:17" s="23" customFormat="1" ht="54.95" customHeight="1" x14ac:dyDescent="0.25">
      <c r="A123" s="35">
        <v>85</v>
      </c>
      <c r="B123" s="7" t="s">
        <v>184</v>
      </c>
      <c r="C123" s="22">
        <v>46034</v>
      </c>
      <c r="D123" s="8" t="s">
        <v>127</v>
      </c>
      <c r="E123" s="8" t="s">
        <v>176</v>
      </c>
      <c r="F123" s="12">
        <v>53862.52</v>
      </c>
      <c r="G123" s="29">
        <f t="shared" si="2"/>
        <v>53862.52</v>
      </c>
      <c r="H123" s="24">
        <f t="shared" si="3"/>
        <v>0</v>
      </c>
      <c r="I123" s="7" t="s">
        <v>4</v>
      </c>
      <c r="J123" s="45" t="s">
        <v>265</v>
      </c>
    </row>
    <row r="124" spans="1:17" s="23" customFormat="1" ht="54.95" customHeight="1" x14ac:dyDescent="0.25">
      <c r="A124" s="35">
        <v>86</v>
      </c>
      <c r="B124" s="7" t="s">
        <v>186</v>
      </c>
      <c r="C124" s="22">
        <v>46034</v>
      </c>
      <c r="D124" s="8" t="s">
        <v>127</v>
      </c>
      <c r="E124" s="8" t="s">
        <v>176</v>
      </c>
      <c r="F124" s="12">
        <v>231854.42</v>
      </c>
      <c r="G124" s="29">
        <f t="shared" si="2"/>
        <v>231854.42</v>
      </c>
      <c r="H124" s="24">
        <f t="shared" si="3"/>
        <v>0</v>
      </c>
      <c r="I124" s="7" t="s">
        <v>4</v>
      </c>
      <c r="J124" s="45" t="s">
        <v>265</v>
      </c>
    </row>
    <row r="125" spans="1:17" s="23" customFormat="1" ht="54.95" customHeight="1" x14ac:dyDescent="0.25">
      <c r="A125" s="35">
        <v>87</v>
      </c>
      <c r="B125" s="7" t="s">
        <v>187</v>
      </c>
      <c r="C125" s="22">
        <v>46034</v>
      </c>
      <c r="D125" s="8" t="s">
        <v>127</v>
      </c>
      <c r="E125" s="8" t="s">
        <v>176</v>
      </c>
      <c r="F125" s="12">
        <v>80297.820000000007</v>
      </c>
      <c r="G125" s="29">
        <f t="shared" si="2"/>
        <v>80297.820000000007</v>
      </c>
      <c r="H125" s="24">
        <f t="shared" si="3"/>
        <v>0</v>
      </c>
      <c r="I125" s="7" t="s">
        <v>4</v>
      </c>
      <c r="J125" s="45" t="s">
        <v>265</v>
      </c>
    </row>
    <row r="126" spans="1:17" s="23" customFormat="1" ht="54.95" customHeight="1" x14ac:dyDescent="0.25">
      <c r="A126" s="35">
        <v>88</v>
      </c>
      <c r="B126" s="7" t="s">
        <v>188</v>
      </c>
      <c r="C126" s="22">
        <v>46034</v>
      </c>
      <c r="D126" s="8" t="s">
        <v>127</v>
      </c>
      <c r="E126" s="8" t="s">
        <v>176</v>
      </c>
      <c r="F126" s="12">
        <v>161037.43</v>
      </c>
      <c r="G126" s="29">
        <f t="shared" si="2"/>
        <v>161037.43</v>
      </c>
      <c r="H126" s="24">
        <f t="shared" si="3"/>
        <v>0</v>
      </c>
      <c r="I126" s="7" t="s">
        <v>4</v>
      </c>
      <c r="J126" s="45" t="s">
        <v>265</v>
      </c>
    </row>
    <row r="127" spans="1:17" s="23" customFormat="1" ht="54.95" customHeight="1" x14ac:dyDescent="0.25">
      <c r="A127" s="35">
        <v>89</v>
      </c>
      <c r="B127" s="7" t="s">
        <v>189</v>
      </c>
      <c r="C127" s="22">
        <v>46034</v>
      </c>
      <c r="D127" s="8" t="s">
        <v>127</v>
      </c>
      <c r="E127" s="8" t="s">
        <v>176</v>
      </c>
      <c r="F127" s="12">
        <v>75255.09</v>
      </c>
      <c r="G127" s="29">
        <f t="shared" si="2"/>
        <v>75255.09</v>
      </c>
      <c r="H127" s="24">
        <f t="shared" si="3"/>
        <v>0</v>
      </c>
      <c r="I127" s="7" t="s">
        <v>4</v>
      </c>
      <c r="J127" s="45" t="s">
        <v>265</v>
      </c>
    </row>
    <row r="128" spans="1:17" s="23" customFormat="1" ht="39.950000000000003" customHeight="1" x14ac:dyDescent="0.25">
      <c r="A128" s="35"/>
      <c r="B128" s="7"/>
      <c r="C128" s="22"/>
      <c r="D128" s="48" t="s">
        <v>300</v>
      </c>
      <c r="E128" s="48"/>
      <c r="F128" s="55">
        <f>SUBTOTAL(9,F85:F127)</f>
        <v>4226334.2000000011</v>
      </c>
      <c r="G128" s="51">
        <f>SUBTOTAL(9,G85:G127)</f>
        <v>4226334.2000000011</v>
      </c>
      <c r="H128" s="52">
        <f>SUBTOTAL(9,H85:H127)</f>
        <v>0</v>
      </c>
      <c r="I128" s="46"/>
      <c r="J128" s="53"/>
      <c r="Q128" s="23">
        <f>SUBTOTAL(9,Q85:Q127)</f>
        <v>0</v>
      </c>
    </row>
    <row r="129" spans="1:17" s="23" customFormat="1" ht="54.95" customHeight="1" x14ac:dyDescent="0.25">
      <c r="A129" s="35">
        <v>90</v>
      </c>
      <c r="B129" s="7" t="s">
        <v>95</v>
      </c>
      <c r="C129" s="22">
        <v>46024</v>
      </c>
      <c r="D129" s="8" t="s">
        <v>96</v>
      </c>
      <c r="E129" s="8" t="s">
        <v>97</v>
      </c>
      <c r="F129" s="15">
        <v>149500</v>
      </c>
      <c r="G129" s="29">
        <f t="shared" si="2"/>
        <v>149500</v>
      </c>
      <c r="H129" s="24">
        <f t="shared" si="3"/>
        <v>0</v>
      </c>
      <c r="I129" s="7" t="s">
        <v>4</v>
      </c>
      <c r="J129" s="45" t="s">
        <v>265</v>
      </c>
    </row>
    <row r="130" spans="1:17" s="23" customFormat="1" ht="54.95" customHeight="1" x14ac:dyDescent="0.25">
      <c r="A130" s="35">
        <v>91</v>
      </c>
      <c r="B130" s="7" t="s">
        <v>98</v>
      </c>
      <c r="C130" s="22">
        <v>46024</v>
      </c>
      <c r="D130" s="8" t="s">
        <v>96</v>
      </c>
      <c r="E130" s="8" t="s">
        <v>99</v>
      </c>
      <c r="F130" s="15">
        <v>96200</v>
      </c>
      <c r="G130" s="29">
        <f t="shared" si="2"/>
        <v>96200</v>
      </c>
      <c r="H130" s="24">
        <f t="shared" si="3"/>
        <v>0</v>
      </c>
      <c r="I130" s="7" t="s">
        <v>4</v>
      </c>
      <c r="J130" s="45" t="s">
        <v>265</v>
      </c>
    </row>
    <row r="131" spans="1:17" s="23" customFormat="1" ht="54.95" customHeight="1" x14ac:dyDescent="0.25">
      <c r="A131" s="35">
        <v>92</v>
      </c>
      <c r="B131" s="7" t="s">
        <v>100</v>
      </c>
      <c r="C131" s="22">
        <v>46055</v>
      </c>
      <c r="D131" s="8" t="s">
        <v>96</v>
      </c>
      <c r="E131" s="8" t="s">
        <v>101</v>
      </c>
      <c r="F131" s="12">
        <v>149500</v>
      </c>
      <c r="G131" s="29">
        <f t="shared" si="2"/>
        <v>149500</v>
      </c>
      <c r="H131" s="24">
        <f t="shared" si="3"/>
        <v>0</v>
      </c>
      <c r="I131" s="7" t="s">
        <v>4</v>
      </c>
      <c r="J131" s="45" t="s">
        <v>265</v>
      </c>
    </row>
    <row r="132" spans="1:17" s="23" customFormat="1" ht="54.95" customHeight="1" x14ac:dyDescent="0.25">
      <c r="A132" s="35">
        <v>93</v>
      </c>
      <c r="B132" s="7" t="s">
        <v>102</v>
      </c>
      <c r="C132" s="22">
        <v>46055</v>
      </c>
      <c r="D132" s="8" t="s">
        <v>96</v>
      </c>
      <c r="E132" s="8" t="s">
        <v>103</v>
      </c>
      <c r="F132" s="12">
        <v>96200</v>
      </c>
      <c r="G132" s="29">
        <f t="shared" si="2"/>
        <v>96200</v>
      </c>
      <c r="H132" s="24">
        <f t="shared" si="3"/>
        <v>0</v>
      </c>
      <c r="I132" s="7" t="s">
        <v>4</v>
      </c>
      <c r="J132" s="45" t="s">
        <v>265</v>
      </c>
    </row>
    <row r="133" spans="1:17" s="23" customFormat="1" ht="39.950000000000003" customHeight="1" x14ac:dyDescent="0.25">
      <c r="A133" s="35"/>
      <c r="B133" s="7"/>
      <c r="C133" s="22"/>
      <c r="D133" s="48" t="s">
        <v>299</v>
      </c>
      <c r="E133" s="48"/>
      <c r="F133" s="55">
        <f>SUBTOTAL(9,F129:F132)</f>
        <v>491400</v>
      </c>
      <c r="G133" s="51">
        <f>SUBTOTAL(9,G129:G132)</f>
        <v>491400</v>
      </c>
      <c r="H133" s="52">
        <f>SUBTOTAL(9,H129:H132)</f>
        <v>0</v>
      </c>
      <c r="I133" s="46"/>
      <c r="J133" s="53"/>
      <c r="Q133" s="23">
        <f>SUBTOTAL(9,Q129:Q132)</f>
        <v>0</v>
      </c>
    </row>
    <row r="134" spans="1:17" s="23" customFormat="1" ht="54.95" customHeight="1" x14ac:dyDescent="0.25">
      <c r="A134" s="35">
        <v>94</v>
      </c>
      <c r="B134" s="7" t="s">
        <v>85</v>
      </c>
      <c r="C134" s="22">
        <v>45999</v>
      </c>
      <c r="D134" s="8" t="s">
        <v>86</v>
      </c>
      <c r="E134" s="8" t="s">
        <v>87</v>
      </c>
      <c r="F134" s="15">
        <v>1203600</v>
      </c>
      <c r="G134" s="29">
        <f t="shared" si="2"/>
        <v>1203600</v>
      </c>
      <c r="H134" s="24">
        <f t="shared" si="3"/>
        <v>0</v>
      </c>
      <c r="I134" s="7" t="s">
        <v>4</v>
      </c>
      <c r="J134" s="45" t="s">
        <v>265</v>
      </c>
    </row>
    <row r="135" spans="1:17" s="23" customFormat="1" ht="39.950000000000003" customHeight="1" x14ac:dyDescent="0.25">
      <c r="A135" s="35"/>
      <c r="B135" s="7"/>
      <c r="C135" s="22"/>
      <c r="D135" s="48" t="s">
        <v>298</v>
      </c>
      <c r="E135" s="48"/>
      <c r="F135" s="54">
        <f>SUBTOTAL(9,F134:F134)</f>
        <v>1203600</v>
      </c>
      <c r="G135" s="51">
        <f>SUBTOTAL(9,G134:G134)</f>
        <v>1203600</v>
      </c>
      <c r="H135" s="52">
        <f>SUBTOTAL(9,H134:H134)</f>
        <v>0</v>
      </c>
      <c r="I135" s="46"/>
      <c r="J135" s="53"/>
      <c r="Q135" s="23">
        <f>SUBTOTAL(9,Q134:Q134)</f>
        <v>0</v>
      </c>
    </row>
    <row r="136" spans="1:17" s="23" customFormat="1" ht="54.95" customHeight="1" x14ac:dyDescent="0.25">
      <c r="A136" s="35">
        <v>95</v>
      </c>
      <c r="B136" s="7" t="s">
        <v>134</v>
      </c>
      <c r="C136" s="22">
        <v>46008</v>
      </c>
      <c r="D136" s="8" t="s">
        <v>136</v>
      </c>
      <c r="E136" s="8" t="s">
        <v>137</v>
      </c>
      <c r="F136" s="15">
        <v>6107743.3600000003</v>
      </c>
      <c r="G136" s="29">
        <f t="shared" si="2"/>
        <v>6107743.3600000003</v>
      </c>
      <c r="H136" s="24">
        <f t="shared" si="3"/>
        <v>0</v>
      </c>
      <c r="I136" s="7" t="s">
        <v>4</v>
      </c>
      <c r="J136" s="45" t="s">
        <v>265</v>
      </c>
    </row>
    <row r="137" spans="1:17" s="23" customFormat="1" ht="39.950000000000003" customHeight="1" x14ac:dyDescent="0.25">
      <c r="A137" s="35"/>
      <c r="B137" s="7"/>
      <c r="C137" s="22"/>
      <c r="D137" s="48" t="s">
        <v>297</v>
      </c>
      <c r="E137" s="48"/>
      <c r="F137" s="54">
        <f>SUBTOTAL(9,F136:F136)</f>
        <v>6107743.3600000003</v>
      </c>
      <c r="G137" s="51">
        <f>SUBTOTAL(9,G136:G136)</f>
        <v>6107743.3600000003</v>
      </c>
      <c r="H137" s="52">
        <f>SUBTOTAL(9,H136:H136)</f>
        <v>0</v>
      </c>
      <c r="I137" s="46"/>
      <c r="J137" s="53"/>
      <c r="Q137" s="23">
        <f>SUBTOTAL(9,Q136:Q136)</f>
        <v>0</v>
      </c>
    </row>
    <row r="138" spans="1:17" s="23" customFormat="1" ht="54.95" customHeight="1" x14ac:dyDescent="0.25">
      <c r="A138" s="35">
        <v>96</v>
      </c>
      <c r="B138" s="7" t="s">
        <v>237</v>
      </c>
      <c r="C138" s="22">
        <v>46379</v>
      </c>
      <c r="D138" s="22" t="s">
        <v>238</v>
      </c>
      <c r="E138" s="8" t="s">
        <v>239</v>
      </c>
      <c r="F138" s="15">
        <v>88564.82</v>
      </c>
      <c r="G138" s="29">
        <f t="shared" si="2"/>
        <v>88564.82</v>
      </c>
      <c r="H138" s="24">
        <f t="shared" si="3"/>
        <v>0</v>
      </c>
      <c r="I138" s="7" t="s">
        <v>4</v>
      </c>
      <c r="J138" s="45" t="s">
        <v>265</v>
      </c>
    </row>
    <row r="139" spans="1:17" s="23" customFormat="1" ht="39.950000000000003" customHeight="1" x14ac:dyDescent="0.25">
      <c r="A139" s="35"/>
      <c r="B139" s="7"/>
      <c r="C139" s="22"/>
      <c r="D139" s="50" t="s">
        <v>296</v>
      </c>
      <c r="E139" s="48"/>
      <c r="F139" s="54">
        <f>SUBTOTAL(9,F138:F138)</f>
        <v>88564.82</v>
      </c>
      <c r="G139" s="51">
        <f>SUBTOTAL(9,G138:G138)</f>
        <v>88564.82</v>
      </c>
      <c r="H139" s="52">
        <f>SUBTOTAL(9,H138:H138)</f>
        <v>0</v>
      </c>
      <c r="I139" s="46"/>
      <c r="J139" s="53"/>
      <c r="Q139" s="23">
        <f>SUBTOTAL(9,Q138:Q138)</f>
        <v>0</v>
      </c>
    </row>
    <row r="140" spans="1:17" s="23" customFormat="1" ht="54.95" customHeight="1" x14ac:dyDescent="0.25">
      <c r="A140" s="35">
        <v>97</v>
      </c>
      <c r="B140" s="7" t="s">
        <v>203</v>
      </c>
      <c r="C140" s="22">
        <v>46042</v>
      </c>
      <c r="D140" s="7" t="s">
        <v>204</v>
      </c>
      <c r="E140" s="8" t="s">
        <v>205</v>
      </c>
      <c r="F140" s="12">
        <v>4591911</v>
      </c>
      <c r="G140" s="29">
        <f t="shared" si="2"/>
        <v>4591911</v>
      </c>
      <c r="H140" s="24">
        <f t="shared" si="3"/>
        <v>0</v>
      </c>
      <c r="I140" s="7" t="s">
        <v>4</v>
      </c>
      <c r="J140" s="45" t="s">
        <v>265</v>
      </c>
    </row>
    <row r="141" spans="1:17" s="23" customFormat="1" ht="39.950000000000003" customHeight="1" x14ac:dyDescent="0.25">
      <c r="A141" s="35"/>
      <c r="B141" s="7"/>
      <c r="C141" s="22"/>
      <c r="D141" s="46" t="s">
        <v>295</v>
      </c>
      <c r="E141" s="48"/>
      <c r="F141" s="55">
        <f>SUBTOTAL(9,F140:F140)</f>
        <v>4591911</v>
      </c>
      <c r="G141" s="51">
        <f>SUBTOTAL(9,G140:G140)</f>
        <v>4591911</v>
      </c>
      <c r="H141" s="52">
        <f>SUBTOTAL(9,H140:H140)</f>
        <v>0</v>
      </c>
      <c r="I141" s="46"/>
      <c r="J141" s="53"/>
      <c r="Q141" s="23">
        <f>SUBTOTAL(9,Q140:Q140)</f>
        <v>0</v>
      </c>
    </row>
    <row r="142" spans="1:17" s="23" customFormat="1" ht="54.95" customHeight="1" x14ac:dyDescent="0.25">
      <c r="A142" s="35">
        <v>98</v>
      </c>
      <c r="B142" s="7" t="s">
        <v>67</v>
      </c>
      <c r="C142" s="22">
        <v>46010</v>
      </c>
      <c r="D142" s="7" t="s">
        <v>68</v>
      </c>
      <c r="E142" s="8" t="s">
        <v>69</v>
      </c>
      <c r="F142" s="12">
        <v>500000</v>
      </c>
      <c r="G142" s="29">
        <f t="shared" si="2"/>
        <v>500000</v>
      </c>
      <c r="H142" s="24">
        <f t="shared" si="3"/>
        <v>0</v>
      </c>
      <c r="I142" s="7" t="s">
        <v>4</v>
      </c>
      <c r="J142" s="45" t="s">
        <v>265</v>
      </c>
    </row>
    <row r="143" spans="1:17" s="23" customFormat="1" ht="39.950000000000003" customHeight="1" x14ac:dyDescent="0.25">
      <c r="A143" s="35"/>
      <c r="B143" s="7"/>
      <c r="C143" s="22"/>
      <c r="D143" s="46" t="s">
        <v>294</v>
      </c>
      <c r="E143" s="48"/>
      <c r="F143" s="55">
        <f>SUBTOTAL(9,F142:F142)</f>
        <v>500000</v>
      </c>
      <c r="G143" s="51">
        <f>SUBTOTAL(9,G142:G142)</f>
        <v>500000</v>
      </c>
      <c r="H143" s="52">
        <f>SUBTOTAL(9,H142:H142)</f>
        <v>0</v>
      </c>
      <c r="I143" s="46"/>
      <c r="J143" s="53"/>
      <c r="Q143" s="23">
        <f>SUBTOTAL(9,Q142:Q142)</f>
        <v>0</v>
      </c>
    </row>
    <row r="144" spans="1:17" s="23" customFormat="1" ht="54.95" customHeight="1" x14ac:dyDescent="0.25">
      <c r="A144" s="35">
        <v>99</v>
      </c>
      <c r="B144" s="7" t="s">
        <v>197</v>
      </c>
      <c r="C144" s="22">
        <v>46007</v>
      </c>
      <c r="D144" s="8" t="s">
        <v>198</v>
      </c>
      <c r="E144" s="8" t="s">
        <v>199</v>
      </c>
      <c r="F144" s="15">
        <v>15661.8</v>
      </c>
      <c r="G144" s="29">
        <f t="shared" si="2"/>
        <v>15661.8</v>
      </c>
      <c r="H144" s="24">
        <f t="shared" si="3"/>
        <v>0</v>
      </c>
      <c r="I144" s="7" t="s">
        <v>4</v>
      </c>
      <c r="J144" s="45" t="s">
        <v>265</v>
      </c>
    </row>
    <row r="145" spans="1:17" s="23" customFormat="1" ht="39.950000000000003" customHeight="1" x14ac:dyDescent="0.25">
      <c r="A145" s="35"/>
      <c r="B145" s="7"/>
      <c r="C145" s="22"/>
      <c r="D145" s="48" t="s">
        <v>293</v>
      </c>
      <c r="E145" s="48"/>
      <c r="F145" s="54">
        <f>SUBTOTAL(9,F144:F144)</f>
        <v>15661.8</v>
      </c>
      <c r="G145" s="51">
        <f>SUBTOTAL(9,G144:G144)</f>
        <v>15661.8</v>
      </c>
      <c r="H145" s="52">
        <f>SUBTOTAL(9,H144:H144)</f>
        <v>0</v>
      </c>
      <c r="I145" s="46"/>
      <c r="J145" s="53"/>
      <c r="Q145" s="23">
        <f>SUBTOTAL(9,Q144:Q144)</f>
        <v>0</v>
      </c>
    </row>
    <row r="146" spans="1:17" s="23" customFormat="1" ht="54.95" customHeight="1" x14ac:dyDescent="0.25">
      <c r="A146" s="35">
        <v>100</v>
      </c>
      <c r="B146" s="7" t="s">
        <v>52</v>
      </c>
      <c r="C146" s="22">
        <v>46029</v>
      </c>
      <c r="D146" s="7" t="s">
        <v>53</v>
      </c>
      <c r="E146" s="8" t="s">
        <v>54</v>
      </c>
      <c r="F146" s="12">
        <v>29500</v>
      </c>
      <c r="G146" s="29">
        <f t="shared" si="2"/>
        <v>29500</v>
      </c>
      <c r="H146" s="24">
        <f t="shared" si="3"/>
        <v>0</v>
      </c>
      <c r="I146" s="7" t="s">
        <v>4</v>
      </c>
      <c r="J146" s="45" t="s">
        <v>265</v>
      </c>
    </row>
    <row r="147" spans="1:17" s="23" customFormat="1" ht="54.95" customHeight="1" x14ac:dyDescent="0.25">
      <c r="A147" s="35">
        <v>101</v>
      </c>
      <c r="B147" s="7" t="s">
        <v>55</v>
      </c>
      <c r="C147" s="22">
        <v>46029</v>
      </c>
      <c r="D147" s="7" t="s">
        <v>53</v>
      </c>
      <c r="E147" s="8" t="s">
        <v>56</v>
      </c>
      <c r="F147" s="12">
        <v>29500</v>
      </c>
      <c r="G147" s="29">
        <f t="shared" si="2"/>
        <v>29500</v>
      </c>
      <c r="H147" s="24">
        <f t="shared" si="3"/>
        <v>0</v>
      </c>
      <c r="I147" s="7" t="s">
        <v>4</v>
      </c>
      <c r="J147" s="45" t="s">
        <v>265</v>
      </c>
    </row>
    <row r="148" spans="1:17" s="23" customFormat="1" ht="39.950000000000003" customHeight="1" x14ac:dyDescent="0.25">
      <c r="A148" s="35"/>
      <c r="B148" s="7"/>
      <c r="C148" s="22"/>
      <c r="D148" s="46" t="s">
        <v>292</v>
      </c>
      <c r="E148" s="48"/>
      <c r="F148" s="55">
        <f>SUBTOTAL(9,F146:F147)</f>
        <v>59000</v>
      </c>
      <c r="G148" s="51">
        <f>SUBTOTAL(9,G146:G147)</f>
        <v>59000</v>
      </c>
      <c r="H148" s="52">
        <f>SUBTOTAL(9,H146:H147)</f>
        <v>0</v>
      </c>
      <c r="I148" s="46"/>
      <c r="J148" s="53"/>
      <c r="Q148" s="23">
        <f>SUBTOTAL(9,Q146:Q147)</f>
        <v>0</v>
      </c>
    </row>
    <row r="149" spans="1:17" s="23" customFormat="1" ht="54.95" customHeight="1" x14ac:dyDescent="0.25">
      <c r="A149" s="35">
        <v>102</v>
      </c>
      <c r="B149" s="7" t="s">
        <v>10</v>
      </c>
      <c r="C149" s="22">
        <v>46007</v>
      </c>
      <c r="D149" s="8" t="s">
        <v>11</v>
      </c>
      <c r="E149" s="8" t="s">
        <v>12</v>
      </c>
      <c r="F149" s="15">
        <v>32620319</v>
      </c>
      <c r="G149" s="29">
        <f t="shared" si="2"/>
        <v>32620319</v>
      </c>
      <c r="H149" s="24">
        <f t="shared" si="3"/>
        <v>0</v>
      </c>
      <c r="I149" s="7" t="s">
        <v>4</v>
      </c>
      <c r="J149" s="45" t="s">
        <v>265</v>
      </c>
    </row>
    <row r="150" spans="1:17" s="23" customFormat="1" ht="39.950000000000003" customHeight="1" x14ac:dyDescent="0.25">
      <c r="A150" s="35"/>
      <c r="B150" s="7"/>
      <c r="C150" s="22"/>
      <c r="D150" s="48" t="s">
        <v>291</v>
      </c>
      <c r="E150" s="48"/>
      <c r="F150" s="54">
        <f>SUBTOTAL(9,F149:F149)</f>
        <v>32620319</v>
      </c>
      <c r="G150" s="51">
        <f>SUBTOTAL(9,G149:G149)</f>
        <v>32620319</v>
      </c>
      <c r="H150" s="52">
        <f>SUBTOTAL(9,H149:H149)</f>
        <v>0</v>
      </c>
      <c r="I150" s="46"/>
      <c r="J150" s="53"/>
      <c r="Q150" s="23">
        <f>SUBTOTAL(9,Q149:Q149)</f>
        <v>0</v>
      </c>
    </row>
    <row r="151" spans="1:17" s="23" customFormat="1" ht="54.95" customHeight="1" x14ac:dyDescent="0.25">
      <c r="A151" s="35">
        <v>103</v>
      </c>
      <c r="B151" s="7" t="s">
        <v>16</v>
      </c>
      <c r="C151" s="22">
        <v>46009</v>
      </c>
      <c r="D151" s="8" t="s">
        <v>17</v>
      </c>
      <c r="E151" s="8" t="s">
        <v>18</v>
      </c>
      <c r="F151" s="15">
        <v>21314080.850000001</v>
      </c>
      <c r="G151" s="29">
        <f t="shared" si="2"/>
        <v>21314080.850000001</v>
      </c>
      <c r="H151" s="24">
        <f t="shared" si="3"/>
        <v>0</v>
      </c>
      <c r="I151" s="7" t="s">
        <v>4</v>
      </c>
      <c r="J151" s="45" t="s">
        <v>265</v>
      </c>
    </row>
    <row r="152" spans="1:17" s="23" customFormat="1" ht="39.950000000000003" customHeight="1" x14ac:dyDescent="0.25">
      <c r="A152" s="35"/>
      <c r="B152" s="7"/>
      <c r="C152" s="22"/>
      <c r="D152" s="48" t="s">
        <v>290</v>
      </c>
      <c r="E152" s="48"/>
      <c r="F152" s="54">
        <f>SUBTOTAL(9,F151:F151)</f>
        <v>21314080.850000001</v>
      </c>
      <c r="G152" s="51">
        <f>SUBTOTAL(9,G151:G151)</f>
        <v>21314080.850000001</v>
      </c>
      <c r="H152" s="52">
        <f>SUBTOTAL(9,H151:H151)</f>
        <v>0</v>
      </c>
      <c r="I152" s="46"/>
      <c r="J152" s="53"/>
      <c r="Q152" s="23">
        <f>SUBTOTAL(9,Q151:Q151)</f>
        <v>0</v>
      </c>
    </row>
    <row r="153" spans="1:17" s="23" customFormat="1" ht="54.95" customHeight="1" x14ac:dyDescent="0.25">
      <c r="A153" s="35">
        <v>104</v>
      </c>
      <c r="B153" s="7" t="s">
        <v>88</v>
      </c>
      <c r="C153" s="22">
        <v>45965</v>
      </c>
      <c r="D153" s="10" t="s">
        <v>89</v>
      </c>
      <c r="E153" s="8" t="s">
        <v>90</v>
      </c>
      <c r="F153" s="15">
        <v>499600.07</v>
      </c>
      <c r="G153" s="29">
        <f t="shared" si="2"/>
        <v>499600.07</v>
      </c>
      <c r="H153" s="24">
        <f t="shared" si="3"/>
        <v>0</v>
      </c>
      <c r="I153" s="7" t="s">
        <v>4</v>
      </c>
      <c r="J153" s="45" t="s">
        <v>265</v>
      </c>
    </row>
    <row r="154" spans="1:17" s="23" customFormat="1" ht="54.95" customHeight="1" x14ac:dyDescent="0.25">
      <c r="A154" s="35">
        <v>105</v>
      </c>
      <c r="B154" s="7" t="s">
        <v>91</v>
      </c>
      <c r="C154" s="22">
        <v>45967</v>
      </c>
      <c r="D154" s="10" t="s">
        <v>89</v>
      </c>
      <c r="E154" s="8" t="s">
        <v>92</v>
      </c>
      <c r="F154" s="15">
        <v>3759800</v>
      </c>
      <c r="G154" s="29">
        <f t="shared" si="2"/>
        <v>3759800</v>
      </c>
      <c r="H154" s="24">
        <f t="shared" si="3"/>
        <v>0</v>
      </c>
      <c r="I154" s="7" t="s">
        <v>4</v>
      </c>
      <c r="J154" s="45" t="s">
        <v>265</v>
      </c>
    </row>
    <row r="155" spans="1:17" s="23" customFormat="1" ht="54.95" customHeight="1" x14ac:dyDescent="0.25">
      <c r="A155" s="35">
        <v>106</v>
      </c>
      <c r="B155" s="7" t="s">
        <v>93</v>
      </c>
      <c r="C155" s="22">
        <v>45999</v>
      </c>
      <c r="D155" s="10" t="s">
        <v>89</v>
      </c>
      <c r="E155" s="8" t="s">
        <v>94</v>
      </c>
      <c r="F155" s="15">
        <v>3759800</v>
      </c>
      <c r="G155" s="29">
        <f t="shared" si="2"/>
        <v>3759800</v>
      </c>
      <c r="H155" s="24">
        <f t="shared" si="3"/>
        <v>0</v>
      </c>
      <c r="I155" s="7" t="s">
        <v>4</v>
      </c>
      <c r="J155" s="45" t="s">
        <v>265</v>
      </c>
    </row>
    <row r="156" spans="1:17" s="23" customFormat="1" ht="39.950000000000003" customHeight="1" x14ac:dyDescent="0.25">
      <c r="A156" s="35"/>
      <c r="B156" s="7"/>
      <c r="C156" s="22"/>
      <c r="D156" s="49" t="s">
        <v>289</v>
      </c>
      <c r="E156" s="48"/>
      <c r="F156" s="54">
        <f>SUBTOTAL(9,F153:F155)</f>
        <v>8019200.0700000003</v>
      </c>
      <c r="G156" s="51">
        <f>SUBTOTAL(9,G153:G155)</f>
        <v>8019200.0700000003</v>
      </c>
      <c r="H156" s="52">
        <f>SUBTOTAL(9,H153:H155)</f>
        <v>0</v>
      </c>
      <c r="I156" s="46"/>
      <c r="J156" s="53"/>
      <c r="Q156" s="23">
        <f>SUBTOTAL(9,Q153:Q155)</f>
        <v>0</v>
      </c>
    </row>
    <row r="157" spans="1:17" s="23" customFormat="1" ht="54.95" customHeight="1" x14ac:dyDescent="0.25">
      <c r="A157" s="35">
        <v>107</v>
      </c>
      <c r="B157" s="7" t="s">
        <v>60</v>
      </c>
      <c r="C157" s="22">
        <v>46036</v>
      </c>
      <c r="D157" s="7" t="s">
        <v>61</v>
      </c>
      <c r="E157" s="8" t="s">
        <v>62</v>
      </c>
      <c r="F157" s="12">
        <v>41300</v>
      </c>
      <c r="G157" s="29">
        <f t="shared" si="2"/>
        <v>41300</v>
      </c>
      <c r="H157" s="24">
        <f t="shared" si="3"/>
        <v>0</v>
      </c>
      <c r="I157" s="7" t="s">
        <v>4</v>
      </c>
      <c r="J157" s="45" t="s">
        <v>265</v>
      </c>
    </row>
    <row r="158" spans="1:17" s="23" customFormat="1" ht="39.950000000000003" customHeight="1" x14ac:dyDescent="0.25">
      <c r="A158" s="35"/>
      <c r="B158" s="7"/>
      <c r="C158" s="22"/>
      <c r="D158" s="46" t="s">
        <v>288</v>
      </c>
      <c r="E158" s="48"/>
      <c r="F158" s="55">
        <f>SUBTOTAL(9,F157:F157)</f>
        <v>41300</v>
      </c>
      <c r="G158" s="51">
        <f>SUBTOTAL(9,G157:G157)</f>
        <v>41300</v>
      </c>
      <c r="H158" s="52">
        <f>SUBTOTAL(9,H157:H157)</f>
        <v>0</v>
      </c>
      <c r="I158" s="46"/>
      <c r="J158" s="53"/>
      <c r="Q158" s="23">
        <f>SUBTOTAL(9,Q157:Q157)</f>
        <v>0</v>
      </c>
    </row>
    <row r="159" spans="1:17" s="23" customFormat="1" ht="54.95" customHeight="1" x14ac:dyDescent="0.25">
      <c r="A159" s="35">
        <v>108</v>
      </c>
      <c r="B159" s="8" t="s">
        <v>34</v>
      </c>
      <c r="C159" s="26">
        <v>45946</v>
      </c>
      <c r="D159" s="8" t="s">
        <v>35</v>
      </c>
      <c r="E159" s="8" t="s">
        <v>36</v>
      </c>
      <c r="F159" s="27">
        <v>71567</v>
      </c>
      <c r="G159" s="29">
        <f t="shared" si="2"/>
        <v>71567</v>
      </c>
      <c r="H159" s="24">
        <f t="shared" si="3"/>
        <v>0</v>
      </c>
      <c r="I159" s="7" t="s">
        <v>4</v>
      </c>
      <c r="J159" s="45" t="s">
        <v>265</v>
      </c>
    </row>
    <row r="160" spans="1:17" s="23" customFormat="1" ht="39.950000000000003" customHeight="1" x14ac:dyDescent="0.25">
      <c r="A160" s="35"/>
      <c r="B160" s="8"/>
      <c r="C160" s="26"/>
      <c r="D160" s="48" t="s">
        <v>287</v>
      </c>
      <c r="E160" s="48"/>
      <c r="F160" s="56">
        <f>SUBTOTAL(9,F159:F159)</f>
        <v>71567</v>
      </c>
      <c r="G160" s="51">
        <f>SUBTOTAL(9,G159:G159)</f>
        <v>71567</v>
      </c>
      <c r="H160" s="52">
        <f>SUBTOTAL(9,H159:H159)</f>
        <v>0</v>
      </c>
      <c r="I160" s="46"/>
      <c r="J160" s="53"/>
      <c r="Q160" s="23">
        <f>SUBTOTAL(9,Q159:Q159)</f>
        <v>0</v>
      </c>
    </row>
    <row r="161" spans="1:17" s="23" customFormat="1" ht="54.95" customHeight="1" x14ac:dyDescent="0.25">
      <c r="A161" s="35">
        <v>109</v>
      </c>
      <c r="B161" s="10" t="s">
        <v>209</v>
      </c>
      <c r="C161" s="25">
        <v>45998</v>
      </c>
      <c r="D161" s="10" t="s">
        <v>210</v>
      </c>
      <c r="E161" s="10" t="s">
        <v>211</v>
      </c>
      <c r="F161" s="11">
        <v>18217118.899999999</v>
      </c>
      <c r="G161" s="29">
        <f t="shared" si="2"/>
        <v>18217118.899999999</v>
      </c>
      <c r="H161" s="24">
        <f t="shared" si="3"/>
        <v>0</v>
      </c>
      <c r="I161" s="7" t="s">
        <v>4</v>
      </c>
      <c r="J161" s="45" t="s">
        <v>265</v>
      </c>
    </row>
    <row r="162" spans="1:17" s="23" customFormat="1" ht="39.950000000000003" customHeight="1" x14ac:dyDescent="0.25">
      <c r="A162" s="35"/>
      <c r="B162" s="10"/>
      <c r="C162" s="25"/>
      <c r="D162" s="49" t="s">
        <v>286</v>
      </c>
      <c r="E162" s="49"/>
      <c r="F162" s="47">
        <f>SUBTOTAL(9,F161:F161)</f>
        <v>18217118.899999999</v>
      </c>
      <c r="G162" s="51">
        <f>SUBTOTAL(9,G161:G161)</f>
        <v>18217118.899999999</v>
      </c>
      <c r="H162" s="52">
        <f>SUBTOTAL(9,H161:H161)</f>
        <v>0</v>
      </c>
      <c r="I162" s="46"/>
      <c r="J162" s="53"/>
      <c r="Q162" s="23">
        <f>SUBTOTAL(9,Q161:Q161)</f>
        <v>0</v>
      </c>
    </row>
    <row r="163" spans="1:17" s="23" customFormat="1" ht="54.95" customHeight="1" x14ac:dyDescent="0.25">
      <c r="A163" s="35">
        <v>110</v>
      </c>
      <c r="B163" s="7" t="s">
        <v>138</v>
      </c>
      <c r="C163" s="22">
        <v>45995</v>
      </c>
      <c r="D163" s="8" t="s">
        <v>139</v>
      </c>
      <c r="E163" s="8" t="s">
        <v>140</v>
      </c>
      <c r="F163" s="15">
        <v>9794000</v>
      </c>
      <c r="G163" s="29">
        <f t="shared" si="2"/>
        <v>9794000</v>
      </c>
      <c r="H163" s="24">
        <f t="shared" si="3"/>
        <v>0</v>
      </c>
      <c r="I163" s="7" t="s">
        <v>4</v>
      </c>
      <c r="J163" s="45" t="s">
        <v>265</v>
      </c>
    </row>
    <row r="164" spans="1:17" s="23" customFormat="1" ht="39.950000000000003" customHeight="1" x14ac:dyDescent="0.25">
      <c r="A164" s="35"/>
      <c r="B164" s="7"/>
      <c r="C164" s="22"/>
      <c r="D164" s="48" t="s">
        <v>285</v>
      </c>
      <c r="E164" s="48"/>
      <c r="F164" s="54">
        <f>SUBTOTAL(9,F163:F163)</f>
        <v>9794000</v>
      </c>
      <c r="G164" s="51">
        <f>SUBTOTAL(9,G163:G163)</f>
        <v>9794000</v>
      </c>
      <c r="H164" s="52">
        <f>SUBTOTAL(9,H163:H163)</f>
        <v>0</v>
      </c>
      <c r="I164" s="46"/>
      <c r="J164" s="53"/>
      <c r="Q164" s="23">
        <f>SUBTOTAL(9,Q163:Q163)</f>
        <v>0</v>
      </c>
    </row>
    <row r="165" spans="1:17" s="23" customFormat="1" ht="54.95" customHeight="1" x14ac:dyDescent="0.25">
      <c r="A165" s="35">
        <v>111</v>
      </c>
      <c r="B165" s="7" t="s">
        <v>73</v>
      </c>
      <c r="C165" s="22">
        <v>46030</v>
      </c>
      <c r="D165" s="7" t="s">
        <v>74</v>
      </c>
      <c r="E165" s="8" t="s">
        <v>75</v>
      </c>
      <c r="F165" s="12">
        <v>23152833.640000001</v>
      </c>
      <c r="G165" s="29">
        <f t="shared" si="2"/>
        <v>23152833.640000001</v>
      </c>
      <c r="H165" s="24">
        <f t="shared" si="3"/>
        <v>0</v>
      </c>
      <c r="I165" s="7" t="s">
        <v>4</v>
      </c>
      <c r="J165" s="45" t="s">
        <v>265</v>
      </c>
    </row>
    <row r="166" spans="1:17" s="23" customFormat="1" ht="39.950000000000003" customHeight="1" x14ac:dyDescent="0.25">
      <c r="A166" s="35"/>
      <c r="B166" s="7"/>
      <c r="C166" s="22"/>
      <c r="D166" s="46" t="s">
        <v>284</v>
      </c>
      <c r="E166" s="48"/>
      <c r="F166" s="55">
        <f>SUBTOTAL(9,F165:F165)</f>
        <v>23152833.640000001</v>
      </c>
      <c r="G166" s="51">
        <f>SUBTOTAL(9,G165:G165)</f>
        <v>23152833.640000001</v>
      </c>
      <c r="H166" s="52">
        <f>SUBTOTAL(9,H165:H165)</f>
        <v>0</v>
      </c>
      <c r="I166" s="46"/>
      <c r="J166" s="53"/>
      <c r="Q166" s="23">
        <f>SUBTOTAL(9,Q165:Q165)</f>
        <v>0</v>
      </c>
    </row>
    <row r="167" spans="1:17" s="23" customFormat="1" ht="54.95" customHeight="1" x14ac:dyDescent="0.25">
      <c r="A167" s="35">
        <v>112</v>
      </c>
      <c r="B167" s="7" t="s">
        <v>117</v>
      </c>
      <c r="C167" s="22">
        <v>46055</v>
      </c>
      <c r="D167" s="10" t="s">
        <v>118</v>
      </c>
      <c r="E167" s="10" t="s">
        <v>119</v>
      </c>
      <c r="F167" s="11">
        <v>400000</v>
      </c>
      <c r="G167" s="29">
        <f t="shared" si="2"/>
        <v>400000</v>
      </c>
      <c r="H167" s="24">
        <f t="shared" si="3"/>
        <v>0</v>
      </c>
      <c r="I167" s="7" t="s">
        <v>4</v>
      </c>
      <c r="J167" s="45" t="s">
        <v>265</v>
      </c>
    </row>
    <row r="168" spans="1:17" s="23" customFormat="1" ht="39.950000000000003" customHeight="1" x14ac:dyDescent="0.25">
      <c r="A168" s="35"/>
      <c r="B168" s="7"/>
      <c r="C168" s="22"/>
      <c r="D168" s="49" t="s">
        <v>283</v>
      </c>
      <c r="E168" s="49"/>
      <c r="F168" s="47">
        <f>SUBTOTAL(9,F167:F167)</f>
        <v>400000</v>
      </c>
      <c r="G168" s="51">
        <f>SUBTOTAL(9,G167:G167)</f>
        <v>400000</v>
      </c>
      <c r="H168" s="52">
        <f>SUBTOTAL(9,H167:H167)</f>
        <v>0</v>
      </c>
      <c r="I168" s="46"/>
      <c r="J168" s="53"/>
      <c r="Q168" s="23">
        <f>SUBTOTAL(9,Q167:Q167)</f>
        <v>0</v>
      </c>
    </row>
    <row r="169" spans="1:17" s="23" customFormat="1" ht="54.95" customHeight="1" x14ac:dyDescent="0.25">
      <c r="A169" s="35">
        <v>113</v>
      </c>
      <c r="B169" s="7" t="s">
        <v>28</v>
      </c>
      <c r="C169" s="22">
        <v>46055</v>
      </c>
      <c r="D169" s="7" t="s">
        <v>29</v>
      </c>
      <c r="E169" s="8" t="s">
        <v>30</v>
      </c>
      <c r="F169" s="12">
        <v>18119328.84</v>
      </c>
      <c r="G169" s="29">
        <f t="shared" si="2"/>
        <v>18119328.84</v>
      </c>
      <c r="H169" s="24">
        <f t="shared" si="3"/>
        <v>0</v>
      </c>
      <c r="I169" s="7" t="s">
        <v>4</v>
      </c>
      <c r="J169" s="45" t="s">
        <v>265</v>
      </c>
    </row>
    <row r="170" spans="1:17" s="23" customFormat="1" ht="39.950000000000003" customHeight="1" x14ac:dyDescent="0.25">
      <c r="A170" s="35"/>
      <c r="B170" s="7"/>
      <c r="C170" s="22"/>
      <c r="D170" s="46" t="s">
        <v>282</v>
      </c>
      <c r="E170" s="48"/>
      <c r="F170" s="55">
        <f>SUBTOTAL(9,F169:F169)</f>
        <v>18119328.84</v>
      </c>
      <c r="G170" s="51">
        <f>SUBTOTAL(9,G169:G169)</f>
        <v>18119328.84</v>
      </c>
      <c r="H170" s="52">
        <f>SUBTOTAL(9,H169:H169)</f>
        <v>0</v>
      </c>
      <c r="I170" s="46"/>
      <c r="J170" s="53"/>
      <c r="Q170" s="23">
        <f>SUBTOTAL(9,Q169:Q169)</f>
        <v>0</v>
      </c>
    </row>
    <row r="171" spans="1:17" s="23" customFormat="1" ht="54.95" customHeight="1" x14ac:dyDescent="0.25">
      <c r="A171" s="35">
        <v>114</v>
      </c>
      <c r="B171" s="7" t="s">
        <v>138</v>
      </c>
      <c r="C171" s="22">
        <v>46055</v>
      </c>
      <c r="D171" s="7" t="s">
        <v>141</v>
      </c>
      <c r="E171" s="8" t="s">
        <v>142</v>
      </c>
      <c r="F171" s="12">
        <v>41300</v>
      </c>
      <c r="G171" s="29">
        <f t="shared" si="2"/>
        <v>41300</v>
      </c>
      <c r="H171" s="24">
        <f t="shared" si="3"/>
        <v>0</v>
      </c>
      <c r="I171" s="7" t="s">
        <v>4</v>
      </c>
      <c r="J171" s="45" t="s">
        <v>265</v>
      </c>
    </row>
    <row r="172" spans="1:17" s="23" customFormat="1" ht="39.950000000000003" customHeight="1" x14ac:dyDescent="0.25">
      <c r="A172" s="35"/>
      <c r="B172" s="7"/>
      <c r="C172" s="22"/>
      <c r="D172" s="46" t="s">
        <v>281</v>
      </c>
      <c r="E172" s="48"/>
      <c r="F172" s="55">
        <f>SUBTOTAL(9,F171:F171)</f>
        <v>41300</v>
      </c>
      <c r="G172" s="51">
        <f>SUBTOTAL(9,G171:G171)</f>
        <v>41300</v>
      </c>
      <c r="H172" s="52">
        <f>SUBTOTAL(9,H171:H171)</f>
        <v>0</v>
      </c>
      <c r="I172" s="46"/>
      <c r="J172" s="53"/>
      <c r="Q172" s="23">
        <f>SUBTOTAL(9,Q171:Q171)</f>
        <v>0</v>
      </c>
    </row>
    <row r="173" spans="1:17" s="23" customFormat="1" ht="54.95" customHeight="1" x14ac:dyDescent="0.25">
      <c r="A173" s="35">
        <v>115</v>
      </c>
      <c r="B173" s="7" t="s">
        <v>13</v>
      </c>
      <c r="C173" s="22">
        <v>46054</v>
      </c>
      <c r="D173" s="7" t="s">
        <v>14</v>
      </c>
      <c r="E173" s="8" t="s">
        <v>15</v>
      </c>
      <c r="F173" s="12">
        <v>21092023.719999999</v>
      </c>
      <c r="G173" s="29">
        <f t="shared" si="2"/>
        <v>21092023.719999999</v>
      </c>
      <c r="H173" s="24">
        <f t="shared" si="3"/>
        <v>0</v>
      </c>
      <c r="I173" s="7" t="s">
        <v>4</v>
      </c>
      <c r="J173" s="45" t="s">
        <v>265</v>
      </c>
    </row>
    <row r="174" spans="1:17" s="23" customFormat="1" ht="39.950000000000003" customHeight="1" x14ac:dyDescent="0.25">
      <c r="A174" s="35"/>
      <c r="B174" s="7"/>
      <c r="C174" s="22"/>
      <c r="D174" s="46" t="s">
        <v>280</v>
      </c>
      <c r="E174" s="48"/>
      <c r="F174" s="55">
        <f>SUBTOTAL(9,F173:F173)</f>
        <v>21092023.719999999</v>
      </c>
      <c r="G174" s="51">
        <f>SUBTOTAL(9,G173:G173)</f>
        <v>21092023.719999999</v>
      </c>
      <c r="H174" s="52">
        <f>SUBTOTAL(9,H173:H173)</f>
        <v>0</v>
      </c>
      <c r="I174" s="46"/>
      <c r="J174" s="53"/>
      <c r="Q174" s="23">
        <f>SUBTOTAL(9,Q173:Q173)</f>
        <v>0</v>
      </c>
    </row>
    <row r="175" spans="1:17" s="23" customFormat="1" ht="54.95" customHeight="1" x14ac:dyDescent="0.25">
      <c r="A175" s="35">
        <v>116</v>
      </c>
      <c r="B175" s="7" t="s">
        <v>129</v>
      </c>
      <c r="C175" s="22">
        <v>46045</v>
      </c>
      <c r="D175" s="7" t="s">
        <v>132</v>
      </c>
      <c r="E175" s="8" t="s">
        <v>133</v>
      </c>
      <c r="F175" s="12">
        <v>29925360.07</v>
      </c>
      <c r="G175" s="29">
        <f t="shared" si="2"/>
        <v>29925360.07</v>
      </c>
      <c r="H175" s="24">
        <f t="shared" si="3"/>
        <v>0</v>
      </c>
      <c r="I175" s="7" t="s">
        <v>4</v>
      </c>
      <c r="J175" s="45" t="s">
        <v>265</v>
      </c>
    </row>
    <row r="176" spans="1:17" s="23" customFormat="1" ht="39.950000000000003" customHeight="1" x14ac:dyDescent="0.25">
      <c r="A176" s="35"/>
      <c r="B176" s="7"/>
      <c r="C176" s="22"/>
      <c r="D176" s="46" t="s">
        <v>279</v>
      </c>
      <c r="E176" s="48"/>
      <c r="F176" s="55">
        <f>SUBTOTAL(9,F175:F175)</f>
        <v>29925360.07</v>
      </c>
      <c r="G176" s="51">
        <f>SUBTOTAL(9,G175:G175)</f>
        <v>29925360.07</v>
      </c>
      <c r="H176" s="52">
        <f>SUBTOTAL(9,H175:H175)</f>
        <v>0</v>
      </c>
      <c r="I176" s="46"/>
      <c r="J176" s="53"/>
      <c r="Q176" s="23">
        <f>SUBTOTAL(9,Q175:Q175)</f>
        <v>0</v>
      </c>
    </row>
    <row r="177" spans="1:17" s="23" customFormat="1" ht="54.95" customHeight="1" x14ac:dyDescent="0.25">
      <c r="A177" s="35">
        <v>117</v>
      </c>
      <c r="B177" s="7" t="s">
        <v>76</v>
      </c>
      <c r="C177" s="22">
        <v>46034</v>
      </c>
      <c r="D177" s="7" t="s">
        <v>77</v>
      </c>
      <c r="E177" s="8" t="s">
        <v>78</v>
      </c>
      <c r="F177" s="12">
        <v>316199.96999999997</v>
      </c>
      <c r="G177" s="29">
        <f t="shared" si="2"/>
        <v>316199.96999999997</v>
      </c>
      <c r="H177" s="24">
        <f t="shared" si="3"/>
        <v>0</v>
      </c>
      <c r="I177" s="7" t="s">
        <v>4</v>
      </c>
      <c r="J177" s="45" t="s">
        <v>265</v>
      </c>
    </row>
    <row r="178" spans="1:17" s="23" customFormat="1" ht="39.950000000000003" customHeight="1" x14ac:dyDescent="0.25">
      <c r="A178" s="35"/>
      <c r="B178" s="7"/>
      <c r="C178" s="22"/>
      <c r="D178" s="46" t="s">
        <v>278</v>
      </c>
      <c r="E178" s="48"/>
      <c r="F178" s="55">
        <f>SUBTOTAL(9,F177:F177)</f>
        <v>316199.96999999997</v>
      </c>
      <c r="G178" s="51">
        <f>SUBTOTAL(9,G177:G177)</f>
        <v>316199.96999999997</v>
      </c>
      <c r="H178" s="52">
        <f>SUBTOTAL(9,H177:H177)</f>
        <v>0</v>
      </c>
      <c r="I178" s="46"/>
      <c r="J178" s="53"/>
      <c r="Q178" s="23">
        <f>SUBTOTAL(9,Q177:Q177)</f>
        <v>0</v>
      </c>
    </row>
    <row r="179" spans="1:17" s="23" customFormat="1" ht="54.95" customHeight="1" x14ac:dyDescent="0.25">
      <c r="A179" s="35">
        <v>118</v>
      </c>
      <c r="B179" s="7" t="s">
        <v>82</v>
      </c>
      <c r="C179" s="22">
        <v>45983</v>
      </c>
      <c r="D179" s="8" t="s">
        <v>83</v>
      </c>
      <c r="E179" s="8" t="s">
        <v>84</v>
      </c>
      <c r="F179" s="15">
        <v>99674.6</v>
      </c>
      <c r="G179" s="29">
        <f t="shared" si="2"/>
        <v>99674.6</v>
      </c>
      <c r="H179" s="24">
        <f t="shared" si="3"/>
        <v>0</v>
      </c>
      <c r="I179" s="7" t="s">
        <v>4</v>
      </c>
      <c r="J179" s="45" t="s">
        <v>265</v>
      </c>
    </row>
    <row r="180" spans="1:17" s="23" customFormat="1" ht="39.950000000000003" customHeight="1" x14ac:dyDescent="0.25">
      <c r="A180" s="35"/>
      <c r="B180" s="7"/>
      <c r="C180" s="22"/>
      <c r="D180" s="48" t="s">
        <v>277</v>
      </c>
      <c r="E180" s="48"/>
      <c r="F180" s="54">
        <f>SUBTOTAL(9,F179:F179)</f>
        <v>99674.6</v>
      </c>
      <c r="G180" s="51">
        <f>SUBTOTAL(9,G179:G179)</f>
        <v>99674.6</v>
      </c>
      <c r="H180" s="52">
        <f>SUBTOTAL(9,H179:H179)</f>
        <v>0</v>
      </c>
      <c r="I180" s="46"/>
      <c r="J180" s="53"/>
      <c r="Q180" s="23">
        <f>SUBTOTAL(9,Q179:Q179)</f>
        <v>0</v>
      </c>
    </row>
    <row r="181" spans="1:17" s="23" customFormat="1" ht="54.95" customHeight="1" x14ac:dyDescent="0.25">
      <c r="A181" s="35">
        <v>119</v>
      </c>
      <c r="B181" s="7" t="s">
        <v>19</v>
      </c>
      <c r="C181" s="22">
        <v>46065</v>
      </c>
      <c r="D181" s="7" t="s">
        <v>20</v>
      </c>
      <c r="E181" s="8" t="s">
        <v>21</v>
      </c>
      <c r="F181" s="12">
        <v>24780</v>
      </c>
      <c r="G181" s="29">
        <f t="shared" si="2"/>
        <v>24780</v>
      </c>
      <c r="H181" s="24">
        <f t="shared" si="3"/>
        <v>0</v>
      </c>
      <c r="I181" s="7" t="s">
        <v>4</v>
      </c>
      <c r="J181" s="45" t="s">
        <v>265</v>
      </c>
    </row>
    <row r="182" spans="1:17" s="23" customFormat="1" ht="39.950000000000003" customHeight="1" x14ac:dyDescent="0.25">
      <c r="A182" s="35"/>
      <c r="B182" s="7"/>
      <c r="C182" s="22"/>
      <c r="D182" s="46" t="s">
        <v>276</v>
      </c>
      <c r="E182" s="48"/>
      <c r="F182" s="55">
        <f>SUBTOTAL(9,F181:F181)</f>
        <v>24780</v>
      </c>
      <c r="G182" s="51">
        <f>SUBTOTAL(9,G181:G181)</f>
        <v>24780</v>
      </c>
      <c r="H182" s="52">
        <f>SUBTOTAL(9,H181:H181)</f>
        <v>0</v>
      </c>
      <c r="I182" s="46"/>
      <c r="J182" s="53"/>
      <c r="Q182" s="23">
        <f>SUBTOTAL(9,Q181:Q181)</f>
        <v>0</v>
      </c>
    </row>
    <row r="183" spans="1:17" s="23" customFormat="1" ht="54.95" customHeight="1" x14ac:dyDescent="0.25">
      <c r="A183" s="35">
        <v>120</v>
      </c>
      <c r="B183" s="7" t="s">
        <v>46</v>
      </c>
      <c r="C183" s="22">
        <v>46001</v>
      </c>
      <c r="D183" s="8" t="s">
        <v>47</v>
      </c>
      <c r="E183" s="8" t="s">
        <v>48</v>
      </c>
      <c r="F183" s="15">
        <v>106200</v>
      </c>
      <c r="G183" s="29">
        <f t="shared" si="2"/>
        <v>106200</v>
      </c>
      <c r="H183" s="24">
        <f t="shared" si="3"/>
        <v>0</v>
      </c>
      <c r="I183" s="7" t="s">
        <v>4</v>
      </c>
      <c r="J183" s="45" t="s">
        <v>265</v>
      </c>
    </row>
    <row r="184" spans="1:17" s="23" customFormat="1" ht="39.950000000000003" customHeight="1" x14ac:dyDescent="0.25">
      <c r="A184" s="35"/>
      <c r="B184" s="7"/>
      <c r="C184" s="22"/>
      <c r="D184" s="48" t="s">
        <v>275</v>
      </c>
      <c r="E184" s="48"/>
      <c r="F184" s="54">
        <f>SUBTOTAL(9,F183:F183)</f>
        <v>106200</v>
      </c>
      <c r="G184" s="51">
        <f>SUBTOTAL(9,G183:G183)</f>
        <v>106200</v>
      </c>
      <c r="H184" s="52">
        <f>SUBTOTAL(9,H183:H183)</f>
        <v>0</v>
      </c>
      <c r="I184" s="46"/>
      <c r="J184" s="53"/>
      <c r="Q184" s="23">
        <f>SUBTOTAL(9,Q183:Q183)</f>
        <v>0</v>
      </c>
    </row>
    <row r="185" spans="1:17" s="23" customFormat="1" ht="54.95" customHeight="1" x14ac:dyDescent="0.25">
      <c r="A185" s="35">
        <v>121</v>
      </c>
      <c r="B185" s="7" t="s">
        <v>240</v>
      </c>
      <c r="C185" s="22">
        <v>46014</v>
      </c>
      <c r="D185" s="7" t="s">
        <v>241</v>
      </c>
      <c r="E185" s="8" t="s">
        <v>242</v>
      </c>
      <c r="F185" s="15">
        <v>68342.679999999993</v>
      </c>
      <c r="G185" s="29">
        <f t="shared" si="2"/>
        <v>68342.679999999993</v>
      </c>
      <c r="H185" s="24">
        <f t="shared" si="3"/>
        <v>0</v>
      </c>
      <c r="I185" s="7" t="s">
        <v>4</v>
      </c>
      <c r="J185" s="45" t="s">
        <v>265</v>
      </c>
    </row>
    <row r="186" spans="1:17" s="23" customFormat="1" ht="39.950000000000003" customHeight="1" x14ac:dyDescent="0.25">
      <c r="A186" s="35"/>
      <c r="B186" s="7"/>
      <c r="C186" s="22"/>
      <c r="D186" s="46" t="s">
        <v>274</v>
      </c>
      <c r="E186" s="48"/>
      <c r="F186" s="54">
        <f>SUBTOTAL(9,F185:F185)</f>
        <v>68342.679999999993</v>
      </c>
      <c r="G186" s="51">
        <f>SUBTOTAL(9,G185:G185)</f>
        <v>68342.679999999993</v>
      </c>
      <c r="H186" s="52">
        <f>SUBTOTAL(9,H185:H185)</f>
        <v>0</v>
      </c>
      <c r="I186" s="46"/>
      <c r="J186" s="53"/>
      <c r="Q186" s="23">
        <f>SUBTOTAL(9,Q185:Q185)</f>
        <v>0</v>
      </c>
    </row>
    <row r="187" spans="1:17" s="23" customFormat="1" ht="54.95" customHeight="1" x14ac:dyDescent="0.25">
      <c r="A187" s="35">
        <v>122</v>
      </c>
      <c r="B187" s="7" t="s">
        <v>104</v>
      </c>
      <c r="C187" s="22">
        <v>45929</v>
      </c>
      <c r="D187" s="7" t="s">
        <v>105</v>
      </c>
      <c r="E187" s="8" t="s">
        <v>106</v>
      </c>
      <c r="F187" s="15">
        <v>231022.76</v>
      </c>
      <c r="G187" s="29">
        <f t="shared" si="2"/>
        <v>231022.76</v>
      </c>
      <c r="H187" s="24">
        <f t="shared" si="3"/>
        <v>0</v>
      </c>
      <c r="I187" s="7" t="s">
        <v>4</v>
      </c>
      <c r="J187" s="45" t="s">
        <v>265</v>
      </c>
    </row>
    <row r="188" spans="1:17" s="23" customFormat="1" ht="39.950000000000003" customHeight="1" x14ac:dyDescent="0.25">
      <c r="A188" s="35"/>
      <c r="B188" s="7"/>
      <c r="C188" s="22"/>
      <c r="D188" s="46" t="s">
        <v>273</v>
      </c>
      <c r="E188" s="48"/>
      <c r="F188" s="54">
        <f>SUBTOTAL(9,F187:F187)</f>
        <v>231022.76</v>
      </c>
      <c r="G188" s="51">
        <f>SUBTOTAL(9,G187:G187)</f>
        <v>231022.76</v>
      </c>
      <c r="H188" s="52">
        <f>SUBTOTAL(9,H187:H187)</f>
        <v>0</v>
      </c>
      <c r="I188" s="46"/>
      <c r="J188" s="53"/>
      <c r="Q188" s="23">
        <f>SUBTOTAL(9,Q187:Q187)</f>
        <v>0</v>
      </c>
    </row>
    <row r="189" spans="1:17" s="23" customFormat="1" ht="54.95" customHeight="1" x14ac:dyDescent="0.25">
      <c r="A189" s="35">
        <v>123</v>
      </c>
      <c r="B189" s="7">
        <v>5237</v>
      </c>
      <c r="C189" s="22">
        <v>46041</v>
      </c>
      <c r="D189" s="7" t="s">
        <v>3</v>
      </c>
      <c r="E189" s="8" t="s">
        <v>255</v>
      </c>
      <c r="F189" s="15">
        <v>1070091</v>
      </c>
      <c r="G189" s="29">
        <f t="shared" si="2"/>
        <v>1070091</v>
      </c>
      <c r="H189" s="24">
        <f t="shared" si="3"/>
        <v>0</v>
      </c>
      <c r="I189" s="7" t="s">
        <v>4</v>
      </c>
      <c r="J189" s="45" t="s">
        <v>265</v>
      </c>
    </row>
    <row r="190" spans="1:17" s="23" customFormat="1" ht="54.95" customHeight="1" x14ac:dyDescent="0.25">
      <c r="A190" s="35">
        <v>124</v>
      </c>
      <c r="B190" s="7">
        <v>5250</v>
      </c>
      <c r="C190" s="22">
        <v>46057</v>
      </c>
      <c r="D190" s="7" t="s">
        <v>3</v>
      </c>
      <c r="E190" s="8" t="s">
        <v>255</v>
      </c>
      <c r="F190" s="12">
        <v>276387.5</v>
      </c>
      <c r="G190" s="29">
        <f t="shared" si="2"/>
        <v>276387.5</v>
      </c>
      <c r="H190" s="24">
        <f t="shared" si="3"/>
        <v>0</v>
      </c>
      <c r="I190" s="7" t="s">
        <v>4</v>
      </c>
      <c r="J190" s="45" t="s">
        <v>265</v>
      </c>
    </row>
    <row r="191" spans="1:17" s="23" customFormat="1" ht="54.95" customHeight="1" x14ac:dyDescent="0.25">
      <c r="A191" s="35">
        <v>125</v>
      </c>
      <c r="B191" s="7" t="s">
        <v>4</v>
      </c>
      <c r="C191" s="22">
        <v>46059</v>
      </c>
      <c r="D191" s="7" t="s">
        <v>3</v>
      </c>
      <c r="E191" s="8" t="s">
        <v>255</v>
      </c>
      <c r="F191" s="12">
        <v>98647</v>
      </c>
      <c r="G191" s="29">
        <f t="shared" si="2"/>
        <v>98647</v>
      </c>
      <c r="H191" s="24">
        <f t="shared" si="3"/>
        <v>0</v>
      </c>
      <c r="I191" s="7" t="s">
        <v>4</v>
      </c>
      <c r="J191" s="45" t="s">
        <v>265</v>
      </c>
    </row>
    <row r="192" spans="1:17" s="23" customFormat="1" ht="54.95" customHeight="1" x14ac:dyDescent="0.25">
      <c r="A192" s="35">
        <v>126</v>
      </c>
      <c r="B192" s="7" t="s">
        <v>236</v>
      </c>
      <c r="C192" s="22">
        <v>46069</v>
      </c>
      <c r="D192" s="7" t="s">
        <v>3</v>
      </c>
      <c r="E192" s="8" t="s">
        <v>255</v>
      </c>
      <c r="F192" s="12">
        <v>86199</v>
      </c>
      <c r="G192" s="29">
        <f t="shared" si="2"/>
        <v>86199</v>
      </c>
      <c r="H192" s="24">
        <f t="shared" si="3"/>
        <v>0</v>
      </c>
      <c r="I192" s="7" t="s">
        <v>4</v>
      </c>
      <c r="J192" s="45" t="s">
        <v>265</v>
      </c>
    </row>
    <row r="193" spans="1:17" s="23" customFormat="1" ht="39.950000000000003" customHeight="1" x14ac:dyDescent="0.25">
      <c r="A193" s="35"/>
      <c r="B193" s="7"/>
      <c r="C193" s="22"/>
      <c r="D193" s="46" t="s">
        <v>272</v>
      </c>
      <c r="E193" s="48"/>
      <c r="F193" s="55">
        <f>SUBTOTAL(9,F189:F192)</f>
        <v>1531324.5</v>
      </c>
      <c r="G193" s="51">
        <f>SUBTOTAL(9,G189:G192)</f>
        <v>1531324.5</v>
      </c>
      <c r="H193" s="52">
        <f>SUBTOTAL(9,H189:H192)</f>
        <v>0</v>
      </c>
      <c r="I193" s="46"/>
      <c r="J193" s="53"/>
      <c r="Q193" s="23">
        <f>SUBTOTAL(9,Q189:Q192)</f>
        <v>0</v>
      </c>
    </row>
    <row r="194" spans="1:17" s="23" customFormat="1" ht="54.95" customHeight="1" x14ac:dyDescent="0.25">
      <c r="A194" s="35">
        <v>127</v>
      </c>
      <c r="B194" s="7" t="s">
        <v>25</v>
      </c>
      <c r="C194" s="22">
        <v>46009</v>
      </c>
      <c r="D194" s="8" t="s">
        <v>26</v>
      </c>
      <c r="E194" s="8" t="s">
        <v>27</v>
      </c>
      <c r="F194" s="15">
        <v>6085614.1399999997</v>
      </c>
      <c r="G194" s="29">
        <f t="shared" si="2"/>
        <v>6085614.1399999997</v>
      </c>
      <c r="H194" s="24">
        <f t="shared" si="3"/>
        <v>0</v>
      </c>
      <c r="I194" s="7" t="s">
        <v>4</v>
      </c>
      <c r="J194" s="45" t="s">
        <v>265</v>
      </c>
    </row>
    <row r="195" spans="1:17" s="23" customFormat="1" ht="39.950000000000003" customHeight="1" x14ac:dyDescent="0.25">
      <c r="A195" s="35"/>
      <c r="B195" s="7"/>
      <c r="C195" s="22"/>
      <c r="D195" s="48" t="s">
        <v>271</v>
      </c>
      <c r="E195" s="48"/>
      <c r="F195" s="54">
        <f>SUBTOTAL(9,F194:F194)</f>
        <v>6085614.1399999997</v>
      </c>
      <c r="G195" s="51">
        <f>SUBTOTAL(9,G194:G194)</f>
        <v>6085614.1399999997</v>
      </c>
      <c r="H195" s="52">
        <f>SUBTOTAL(9,H194:H194)</f>
        <v>0</v>
      </c>
      <c r="I195" s="46"/>
      <c r="J195" s="53"/>
      <c r="Q195" s="23">
        <f>SUBTOTAL(9,Q194:Q194)</f>
        <v>0</v>
      </c>
    </row>
    <row r="196" spans="1:17" s="23" customFormat="1" ht="54.95" customHeight="1" x14ac:dyDescent="0.25">
      <c r="A196" s="35">
        <v>128</v>
      </c>
      <c r="B196" s="7" t="s">
        <v>200</v>
      </c>
      <c r="C196" s="22">
        <v>46010</v>
      </c>
      <c r="D196" s="8" t="s">
        <v>201</v>
      </c>
      <c r="E196" s="8" t="s">
        <v>202</v>
      </c>
      <c r="F196" s="15">
        <v>437421.46</v>
      </c>
      <c r="G196" s="29">
        <f t="shared" si="2"/>
        <v>437421.46</v>
      </c>
      <c r="H196" s="24">
        <f t="shared" si="3"/>
        <v>0</v>
      </c>
      <c r="I196" s="7" t="s">
        <v>4</v>
      </c>
      <c r="J196" s="45" t="s">
        <v>265</v>
      </c>
    </row>
    <row r="197" spans="1:17" s="23" customFormat="1" ht="39.950000000000003" customHeight="1" x14ac:dyDescent="0.25">
      <c r="A197" s="35"/>
      <c r="B197" s="7"/>
      <c r="C197" s="22"/>
      <c r="D197" s="48" t="s">
        <v>270</v>
      </c>
      <c r="E197" s="48"/>
      <c r="F197" s="54">
        <f>SUBTOTAL(9,F196:F196)</f>
        <v>437421.46</v>
      </c>
      <c r="G197" s="51">
        <f>SUBTOTAL(9,G196:G196)</f>
        <v>437421.46</v>
      </c>
      <c r="H197" s="52">
        <f>SUBTOTAL(9,H196:H196)</f>
        <v>0</v>
      </c>
      <c r="I197" s="46"/>
      <c r="J197" s="53"/>
      <c r="Q197" s="23">
        <f>SUBTOTAL(9,Q196:Q196)</f>
        <v>0</v>
      </c>
    </row>
    <row r="198" spans="1:17" s="23" customFormat="1" ht="54.95" customHeight="1" x14ac:dyDescent="0.25">
      <c r="A198" s="35">
        <v>129</v>
      </c>
      <c r="B198" s="10" t="s">
        <v>79</v>
      </c>
      <c r="C198" s="28">
        <v>46021</v>
      </c>
      <c r="D198" s="11" t="s">
        <v>80</v>
      </c>
      <c r="E198" s="10" t="s">
        <v>81</v>
      </c>
      <c r="F198" s="11">
        <v>494000</v>
      </c>
      <c r="G198" s="29">
        <f t="shared" si="2"/>
        <v>494000</v>
      </c>
      <c r="H198" s="24">
        <f t="shared" si="3"/>
        <v>0</v>
      </c>
      <c r="I198" s="7" t="s">
        <v>4</v>
      </c>
      <c r="J198" s="45" t="s">
        <v>265</v>
      </c>
    </row>
    <row r="199" spans="1:17" s="23" customFormat="1" ht="39.950000000000003" customHeight="1" x14ac:dyDescent="0.25">
      <c r="A199" s="35"/>
      <c r="B199" s="10"/>
      <c r="C199" s="28"/>
      <c r="D199" s="47" t="s">
        <v>269</v>
      </c>
      <c r="E199" s="49"/>
      <c r="F199" s="47">
        <f>SUBTOTAL(9,F198:F198)</f>
        <v>494000</v>
      </c>
      <c r="G199" s="51">
        <f>SUBTOTAL(9,G198:G198)</f>
        <v>494000</v>
      </c>
      <c r="H199" s="52">
        <f>SUBTOTAL(9,H198:H198)</f>
        <v>0</v>
      </c>
      <c r="I199" s="46"/>
      <c r="J199" s="53"/>
      <c r="Q199" s="23">
        <f>SUBTOTAL(9,Q198:Q198)</f>
        <v>0</v>
      </c>
    </row>
    <row r="200" spans="1:17" s="23" customFormat="1" ht="54.95" customHeight="1" x14ac:dyDescent="0.25">
      <c r="A200" s="35">
        <v>130</v>
      </c>
      <c r="B200" s="7" t="s">
        <v>4</v>
      </c>
      <c r="C200" s="22">
        <v>46063</v>
      </c>
      <c r="D200" s="7" t="s">
        <v>226</v>
      </c>
      <c r="E200" s="8" t="s">
        <v>227</v>
      </c>
      <c r="F200" s="12">
        <v>194395.18</v>
      </c>
      <c r="G200" s="29">
        <f t="shared" ref="G200:G202" si="4">+F200</f>
        <v>194395.18</v>
      </c>
      <c r="H200" s="24">
        <f t="shared" ref="H200:H202" si="5">+F200-G200</f>
        <v>0</v>
      </c>
      <c r="I200" s="7" t="s">
        <v>4</v>
      </c>
      <c r="J200" s="45" t="s">
        <v>265</v>
      </c>
    </row>
    <row r="201" spans="1:17" s="23" customFormat="1" ht="54.95" customHeight="1" x14ac:dyDescent="0.25">
      <c r="A201" s="35">
        <v>131</v>
      </c>
      <c r="B201" s="7" t="s">
        <v>4</v>
      </c>
      <c r="C201" s="22">
        <v>46063</v>
      </c>
      <c r="D201" s="7" t="s">
        <v>226</v>
      </c>
      <c r="E201" s="8" t="s">
        <v>227</v>
      </c>
      <c r="F201" s="12">
        <v>83373.36</v>
      </c>
      <c r="G201" s="29">
        <f t="shared" si="4"/>
        <v>83373.36</v>
      </c>
      <c r="H201" s="24">
        <f t="shared" si="5"/>
        <v>0</v>
      </c>
      <c r="I201" s="7" t="s">
        <v>4</v>
      </c>
      <c r="J201" s="45" t="s">
        <v>265</v>
      </c>
    </row>
    <row r="202" spans="1:17" s="23" customFormat="1" ht="54.95" customHeight="1" x14ac:dyDescent="0.25">
      <c r="A202" s="35">
        <v>132</v>
      </c>
      <c r="B202" s="7" t="s">
        <v>228</v>
      </c>
      <c r="C202" s="22">
        <v>46030</v>
      </c>
      <c r="D202" s="7" t="s">
        <v>226</v>
      </c>
      <c r="E202" s="8" t="s">
        <v>229</v>
      </c>
      <c r="F202" s="15">
        <v>260161.08</v>
      </c>
      <c r="G202" s="29">
        <f t="shared" si="4"/>
        <v>260161.08</v>
      </c>
      <c r="H202" s="24">
        <f t="shared" si="5"/>
        <v>0</v>
      </c>
      <c r="I202" s="7" t="s">
        <v>4</v>
      </c>
      <c r="J202" s="45" t="s">
        <v>265</v>
      </c>
    </row>
    <row r="203" spans="1:17" s="23" customFormat="1" ht="39.950000000000003" customHeight="1" thickBot="1" x14ac:dyDescent="0.3">
      <c r="A203" s="36"/>
      <c r="B203" s="37"/>
      <c r="C203" s="38"/>
      <c r="D203" s="66" t="s">
        <v>268</v>
      </c>
      <c r="E203" s="67"/>
      <c r="F203" s="68">
        <f>SUBTOTAL(9,F200:F202)</f>
        <v>537929.62</v>
      </c>
      <c r="G203" s="69">
        <f>SUBTOTAL(9,G200:G202)</f>
        <v>537929.62</v>
      </c>
      <c r="H203" s="70">
        <f>SUBTOTAL(9,H200:H202)</f>
        <v>0</v>
      </c>
      <c r="I203" s="66"/>
      <c r="J203" s="71"/>
      <c r="Q203" s="23">
        <f>SUBTOTAL(9,Q200:Q202)</f>
        <v>0</v>
      </c>
    </row>
    <row r="204" spans="1:17" ht="38.25" customHeight="1" thickBot="1" x14ac:dyDescent="0.25">
      <c r="E204" s="32" t="s">
        <v>246</v>
      </c>
      <c r="F204" s="33" cm="1">
        <f t="array" ref="F204">SUM(F8:F203/2)</f>
        <v>780468028.14999986</v>
      </c>
      <c r="G204" s="33" cm="1">
        <f t="array" ref="G204">SUM(G8:G203/2)</f>
        <v>780468028.14999986</v>
      </c>
      <c r="H204" s="33">
        <f t="shared" ref="H204:J204" si="6">SUM(H45:H201)</f>
        <v>0</v>
      </c>
      <c r="I204" s="33">
        <f t="shared" si="6"/>
        <v>0</v>
      </c>
      <c r="J204" s="34">
        <f t="shared" si="6"/>
        <v>0</v>
      </c>
    </row>
    <row r="205" spans="1:17" ht="14.25" x14ac:dyDescent="0.2">
      <c r="D205" s="39"/>
      <c r="E205" s="40"/>
      <c r="F205" s="41"/>
      <c r="G205" s="41"/>
      <c r="H205" s="41"/>
      <c r="I205" s="41"/>
      <c r="J205" s="41"/>
    </row>
    <row r="206" spans="1:17" ht="14.25" x14ac:dyDescent="0.2">
      <c r="D206" s="39"/>
      <c r="E206" s="40"/>
      <c r="F206" s="41"/>
      <c r="G206" s="41"/>
      <c r="H206" s="41"/>
      <c r="I206" s="41"/>
      <c r="J206" s="41"/>
    </row>
    <row r="207" spans="1:17" ht="14.25" x14ac:dyDescent="0.2">
      <c r="D207" s="39"/>
      <c r="E207" s="40"/>
      <c r="F207" s="41"/>
      <c r="G207" s="41"/>
      <c r="H207" s="41"/>
      <c r="I207" s="41"/>
      <c r="J207" s="41"/>
    </row>
    <row r="208" spans="1:17" ht="14.25" x14ac:dyDescent="0.2">
      <c r="D208" s="39"/>
      <c r="E208" s="40"/>
      <c r="F208" s="41"/>
      <c r="G208" s="41"/>
      <c r="H208" s="41"/>
      <c r="I208" s="41"/>
      <c r="J208" s="41"/>
    </row>
    <row r="209" spans="4:10" ht="14.25" x14ac:dyDescent="0.2">
      <c r="D209" s="39"/>
      <c r="E209" s="40"/>
      <c r="F209" s="41"/>
      <c r="G209" s="41"/>
      <c r="H209" s="41"/>
      <c r="I209" s="41"/>
      <c r="J209" s="41"/>
    </row>
    <row r="210" spans="4:10" ht="14.25" x14ac:dyDescent="0.2">
      <c r="D210" s="39"/>
      <c r="E210" s="40"/>
      <c r="F210" s="41"/>
      <c r="G210" s="41"/>
      <c r="H210" s="41"/>
      <c r="I210" s="41"/>
      <c r="J210" s="41"/>
    </row>
    <row r="211" spans="4:10" ht="14.25" x14ac:dyDescent="0.2">
      <c r="D211" s="39"/>
      <c r="E211" s="40"/>
      <c r="F211" s="41"/>
      <c r="G211" s="41"/>
      <c r="H211" s="41"/>
      <c r="I211" s="41"/>
      <c r="J211" s="41"/>
    </row>
    <row r="212" spans="4:10" ht="14.25" x14ac:dyDescent="0.2">
      <c r="D212" s="39"/>
      <c r="E212" s="40"/>
      <c r="F212" s="41"/>
      <c r="G212" s="41"/>
      <c r="H212" s="41"/>
      <c r="I212" s="41"/>
      <c r="J212" s="41"/>
    </row>
    <row r="213" spans="4:10" x14ac:dyDescent="0.2">
      <c r="D213" s="39"/>
      <c r="E213" s="30"/>
      <c r="F213" s="42"/>
      <c r="G213" s="43"/>
      <c r="H213" s="42"/>
      <c r="I213" s="42"/>
      <c r="J213" s="42"/>
    </row>
    <row r="214" spans="4:10" x14ac:dyDescent="0.2">
      <c r="D214" s="31" t="s">
        <v>266</v>
      </c>
    </row>
    <row r="215" spans="4:10" x14ac:dyDescent="0.2">
      <c r="D215" s="13" t="s">
        <v>267</v>
      </c>
    </row>
  </sheetData>
  <sortState xmlns:xlrd2="http://schemas.microsoft.com/office/spreadsheetml/2017/richdata2" ref="A8:Q202">
    <sortCondition ref="D8:D202"/>
  </sortState>
  <mergeCells count="1">
    <mergeCell ref="A6:J6"/>
  </mergeCells>
  <pageMargins left="0.36" right="0.19685039370078741" top="0.51" bottom="0.3" header="0.19685039370078741" footer="0.19685039370078741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FACTURAS PAGADAS-FEBRERO 2026</vt:lpstr>
      <vt:lpstr>'FACTURAS PAGADAS-FEBRERO 2026'!Área_de_impresión</vt:lpstr>
      <vt:lpstr>'FACTURAS PAGADAS-FEBRERO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Peña Florian</dc:creator>
  <cp:lastModifiedBy>Julio Jose Olalla Olivier</cp:lastModifiedBy>
  <cp:lastPrinted>2026-03-20T22:00:23Z</cp:lastPrinted>
  <dcterms:created xsi:type="dcterms:W3CDTF">2026-03-20T21:06:29Z</dcterms:created>
  <dcterms:modified xsi:type="dcterms:W3CDTF">2026-03-23T13:52:14Z</dcterms:modified>
</cp:coreProperties>
</file>