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eamador\Desktop\OAI\"/>
    </mc:Choice>
  </mc:AlternateContent>
  <xr:revisionPtr revIDLastSave="0" documentId="13_ncr:1_{20D416A4-1322-4135-AA9E-5084ECFFB31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BRIL" sheetId="10" r:id="rId1"/>
    <sheet name="MARZO" sheetId="9" r:id="rId2"/>
    <sheet name="PRESUPUESTO (2)" sheetId="8" r:id="rId3"/>
    <sheet name="PRESUPUESTO" sheetId="5" r:id="rId4"/>
    <sheet name="ENERO" sheetId="6" r:id="rId5"/>
    <sheet name="FEBRERO" sheetId="7" r:id="rId6"/>
  </sheets>
  <definedNames>
    <definedName name="_xlnm.Print_Area" localSheetId="0">ABRIL!$A$1:$K$95</definedName>
    <definedName name="_xlnm.Print_Area" localSheetId="4">ENERO!$A$1:$J$95</definedName>
    <definedName name="_xlnm.Print_Area" localSheetId="5">FEBRERO!$A$1:$H$96</definedName>
    <definedName name="_xlnm.Print_Area" localSheetId="1">MARZO!$A$1:$J$95</definedName>
    <definedName name="_xlnm.Print_Area" localSheetId="2">'PRESUPUESTO (2)'!$A$1:$C$96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4" i="10" l="1"/>
  <c r="G84" i="10"/>
  <c r="H64" i="10"/>
  <c r="H55" i="10"/>
  <c r="H56" i="10"/>
  <c r="H57" i="10"/>
  <c r="H58" i="10"/>
  <c r="H59" i="10"/>
  <c r="H53" i="10" s="1"/>
  <c r="H60" i="10"/>
  <c r="H61" i="10"/>
  <c r="H54" i="10"/>
  <c r="H29" i="10"/>
  <c r="H30" i="10"/>
  <c r="H27" i="10" s="1"/>
  <c r="H31" i="10"/>
  <c r="H32" i="10"/>
  <c r="H33" i="10"/>
  <c r="H34" i="10"/>
  <c r="H35" i="10"/>
  <c r="H36" i="10"/>
  <c r="H28" i="10"/>
  <c r="H19" i="10"/>
  <c r="H20" i="10"/>
  <c r="H21" i="10"/>
  <c r="H22" i="10"/>
  <c r="H23" i="10"/>
  <c r="H24" i="10"/>
  <c r="H25" i="10"/>
  <c r="H26" i="10"/>
  <c r="H18" i="10"/>
  <c r="H13" i="10"/>
  <c r="H14" i="10"/>
  <c r="H15" i="10"/>
  <c r="H16" i="10"/>
  <c r="H12" i="10"/>
  <c r="G63" i="10"/>
  <c r="G53" i="10"/>
  <c r="G27" i="10"/>
  <c r="G17" i="10"/>
  <c r="G11" i="10"/>
  <c r="H83" i="10"/>
  <c r="H82" i="10"/>
  <c r="H81" i="10"/>
  <c r="H80" i="10"/>
  <c r="H79" i="10"/>
  <c r="H78" i="10"/>
  <c r="H77" i="10"/>
  <c r="H76" i="10"/>
  <c r="H75" i="10"/>
  <c r="H74" i="10"/>
  <c r="H73" i="10"/>
  <c r="H72" i="10"/>
  <c r="H71" i="10"/>
  <c r="H70" i="10"/>
  <c r="H69" i="10"/>
  <c r="H68" i="10"/>
  <c r="H67" i="10"/>
  <c r="H66" i="10"/>
  <c r="H65" i="10"/>
  <c r="H63" i="10"/>
  <c r="F63" i="10"/>
  <c r="E63" i="10"/>
  <c r="D63" i="10"/>
  <c r="C63" i="10"/>
  <c r="B63" i="10"/>
  <c r="H62" i="10"/>
  <c r="F53" i="10"/>
  <c r="E53" i="10"/>
  <c r="D53" i="10"/>
  <c r="C53" i="10"/>
  <c r="B53" i="10"/>
  <c r="H52" i="10"/>
  <c r="H51" i="10"/>
  <c r="H50" i="10"/>
  <c r="H49" i="10"/>
  <c r="H48" i="10"/>
  <c r="H47" i="10"/>
  <c r="H46" i="10"/>
  <c r="B46" i="10"/>
  <c r="H45" i="10"/>
  <c r="H44" i="10"/>
  <c r="H43" i="10"/>
  <c r="H42" i="10"/>
  <c r="H41" i="10"/>
  <c r="H40" i="10"/>
  <c r="H39" i="10"/>
  <c r="H38" i="10"/>
  <c r="D37" i="10"/>
  <c r="H37" i="10" s="1"/>
  <c r="C37" i="10"/>
  <c r="C10" i="10" s="1"/>
  <c r="B37" i="10"/>
  <c r="B84" i="10" s="1"/>
  <c r="F27" i="10"/>
  <c r="E27" i="10"/>
  <c r="D27" i="10"/>
  <c r="C27" i="10"/>
  <c r="B27" i="10"/>
  <c r="F17" i="10"/>
  <c r="E17" i="10"/>
  <c r="D17" i="10"/>
  <c r="C17" i="10"/>
  <c r="B17" i="10"/>
  <c r="B10" i="10" s="1"/>
  <c r="F11" i="10"/>
  <c r="E11" i="10"/>
  <c r="E84" i="10" s="1"/>
  <c r="D11" i="10"/>
  <c r="D84" i="10" s="1"/>
  <c r="C11" i="10"/>
  <c r="B11" i="10"/>
  <c r="G83" i="9"/>
  <c r="G82" i="9"/>
  <c r="G81" i="9"/>
  <c r="G80" i="9"/>
  <c r="G79" i="9"/>
  <c r="G78" i="9"/>
  <c r="G77" i="9"/>
  <c r="G76" i="9"/>
  <c r="G75" i="9"/>
  <c r="G74" i="9"/>
  <c r="G73" i="9"/>
  <c r="G72" i="9"/>
  <c r="G71" i="9"/>
  <c r="G70" i="9"/>
  <c r="G69" i="9"/>
  <c r="G68" i="9"/>
  <c r="G67" i="9"/>
  <c r="G66" i="9"/>
  <c r="G65" i="9"/>
  <c r="G63" i="9" s="1"/>
  <c r="G64" i="9"/>
  <c r="F63" i="9"/>
  <c r="E63" i="9"/>
  <c r="D63" i="9"/>
  <c r="C63" i="9"/>
  <c r="B63" i="9"/>
  <c r="G62" i="9"/>
  <c r="G61" i="9"/>
  <c r="G60" i="9"/>
  <c r="G59" i="9"/>
  <c r="G58" i="9"/>
  <c r="G53" i="9" s="1"/>
  <c r="G57" i="9"/>
  <c r="G56" i="9"/>
  <c r="G55" i="9"/>
  <c r="G54" i="9"/>
  <c r="F53" i="9"/>
  <c r="E53" i="9"/>
  <c r="D53" i="9"/>
  <c r="C53" i="9"/>
  <c r="B53" i="9"/>
  <c r="G52" i="9"/>
  <c r="G51" i="9"/>
  <c r="G50" i="9"/>
  <c r="G49" i="9"/>
  <c r="G48" i="9"/>
  <c r="G47" i="9"/>
  <c r="G46" i="9"/>
  <c r="B46" i="9"/>
  <c r="G45" i="9"/>
  <c r="G44" i="9"/>
  <c r="G43" i="9"/>
  <c r="G42" i="9"/>
  <c r="G41" i="9"/>
  <c r="G40" i="9"/>
  <c r="G39" i="9"/>
  <c r="G38" i="9"/>
  <c r="D37" i="9"/>
  <c r="G37" i="9" s="1"/>
  <c r="C37" i="9"/>
  <c r="B37" i="9"/>
  <c r="G36" i="9"/>
  <c r="G35" i="9"/>
  <c r="G34" i="9"/>
  <c r="G33" i="9"/>
  <c r="G32" i="9"/>
  <c r="G31" i="9"/>
  <c r="G27" i="9" s="1"/>
  <c r="G30" i="9"/>
  <c r="G29" i="9"/>
  <c r="G28" i="9"/>
  <c r="F27" i="9"/>
  <c r="E27" i="9"/>
  <c r="D27" i="9"/>
  <c r="C27" i="9"/>
  <c r="B27" i="9"/>
  <c r="G26" i="9"/>
  <c r="G25" i="9"/>
  <c r="G24" i="9"/>
  <c r="G17" i="9" s="1"/>
  <c r="G23" i="9"/>
  <c r="G22" i="9"/>
  <c r="G21" i="9"/>
  <c r="G20" i="9"/>
  <c r="G19" i="9"/>
  <c r="G18" i="9"/>
  <c r="F17" i="9"/>
  <c r="E17" i="9"/>
  <c r="D17" i="9"/>
  <c r="C17" i="9"/>
  <c r="B17" i="9"/>
  <c r="G16" i="9"/>
  <c r="G15" i="9"/>
  <c r="G14" i="9"/>
  <c r="G13" i="9"/>
  <c r="G12" i="9"/>
  <c r="G11" i="9"/>
  <c r="G84" i="9" s="1"/>
  <c r="F11" i="9"/>
  <c r="F84" i="9" s="1"/>
  <c r="E11" i="9"/>
  <c r="E10" i="9" s="1"/>
  <c r="D11" i="9"/>
  <c r="D10" i="9" s="1"/>
  <c r="C11" i="9"/>
  <c r="C84" i="9" s="1"/>
  <c r="B11" i="9"/>
  <c r="B84" i="9" s="1"/>
  <c r="G84" i="6"/>
  <c r="G64" i="6"/>
  <c r="G55" i="6"/>
  <c r="G56" i="6"/>
  <c r="G57" i="6"/>
  <c r="G58" i="6"/>
  <c r="G59" i="6"/>
  <c r="G60" i="6"/>
  <c r="G61" i="6"/>
  <c r="G62" i="6"/>
  <c r="G54" i="6"/>
  <c r="G29" i="6"/>
  <c r="G30" i="6"/>
  <c r="G31" i="6"/>
  <c r="G32" i="6"/>
  <c r="G33" i="6"/>
  <c r="G34" i="6"/>
  <c r="G35" i="6"/>
  <c r="G36" i="6"/>
  <c r="G28" i="6"/>
  <c r="G19" i="6"/>
  <c r="G20" i="6"/>
  <c r="G21" i="6"/>
  <c r="G22" i="6"/>
  <c r="G23" i="6"/>
  <c r="G24" i="6"/>
  <c r="G25" i="6"/>
  <c r="G26" i="6"/>
  <c r="G18" i="6"/>
  <c r="G13" i="6"/>
  <c r="G14" i="6"/>
  <c r="G15" i="6"/>
  <c r="G16" i="6"/>
  <c r="G12" i="6"/>
  <c r="F10" i="6"/>
  <c r="F11" i="6"/>
  <c r="F17" i="6"/>
  <c r="F63" i="6"/>
  <c r="F53" i="6"/>
  <c r="F27" i="6"/>
  <c r="H11" i="10" l="1"/>
  <c r="G10" i="10"/>
  <c r="F84" i="10"/>
  <c r="D10" i="10"/>
  <c r="H17" i="10"/>
  <c r="C84" i="10"/>
  <c r="E10" i="10"/>
  <c r="H10" i="10"/>
  <c r="F10" i="10"/>
  <c r="G10" i="9"/>
  <c r="D84" i="9"/>
  <c r="B10" i="9"/>
  <c r="C10" i="9"/>
  <c r="E84" i="9"/>
  <c r="F10" i="9"/>
  <c r="F84" i="6"/>
  <c r="C54" i="8"/>
  <c r="C64" i="8"/>
  <c r="C85" i="8"/>
  <c r="C28" i="8"/>
  <c r="D64" i="8"/>
  <c r="C38" i="8"/>
  <c r="C12" i="8"/>
  <c r="C18" i="8"/>
  <c r="B64" i="8"/>
  <c r="B54" i="8"/>
  <c r="B47" i="8"/>
  <c r="B38" i="8"/>
  <c r="B28" i="8"/>
  <c r="B18" i="8"/>
  <c r="B11" i="8" s="1"/>
  <c r="B12" i="8"/>
  <c r="B85" i="8" s="1"/>
  <c r="G63" i="6"/>
  <c r="G37" i="6"/>
  <c r="D63" i="6"/>
  <c r="E63" i="6"/>
  <c r="E53" i="6"/>
  <c r="E27" i="6"/>
  <c r="E17" i="6"/>
  <c r="E11" i="6"/>
  <c r="E84" i="6" s="1"/>
  <c r="D85" i="7"/>
  <c r="C85" i="7"/>
  <c r="B85" i="7"/>
  <c r="E84" i="7"/>
  <c r="E83" i="7"/>
  <c r="E82" i="7"/>
  <c r="E81" i="7"/>
  <c r="E80" i="7"/>
  <c r="E79" i="7"/>
  <c r="E78" i="7"/>
  <c r="E77" i="7"/>
  <c r="E76" i="7"/>
  <c r="E75" i="7"/>
  <c r="E74" i="7"/>
  <c r="E73" i="7"/>
  <c r="E72" i="7"/>
  <c r="E71" i="7"/>
  <c r="E70" i="7"/>
  <c r="E69" i="7"/>
  <c r="E68" i="7"/>
  <c r="E67" i="7"/>
  <c r="E66" i="7"/>
  <c r="E65" i="7"/>
  <c r="E64" i="7"/>
  <c r="C64" i="7"/>
  <c r="B64" i="7"/>
  <c r="E63" i="7"/>
  <c r="E62" i="7"/>
  <c r="E61" i="7"/>
  <c r="E60" i="7"/>
  <c r="E59" i="7"/>
  <c r="E58" i="7"/>
  <c r="E57" i="7"/>
  <c r="E56" i="7"/>
  <c r="E55" i="7"/>
  <c r="E54" i="7"/>
  <c r="E11" i="7" s="1"/>
  <c r="D54" i="7"/>
  <c r="C54" i="7"/>
  <c r="B54" i="7"/>
  <c r="B11" i="7" s="1"/>
  <c r="E53" i="7"/>
  <c r="E52" i="7"/>
  <c r="E51" i="7"/>
  <c r="E50" i="7"/>
  <c r="E49" i="7"/>
  <c r="E48" i="7"/>
  <c r="E47" i="7"/>
  <c r="B47" i="7"/>
  <c r="E46" i="7"/>
  <c r="E45" i="7"/>
  <c r="E44" i="7"/>
  <c r="E43" i="7"/>
  <c r="E42" i="7"/>
  <c r="E41" i="7"/>
  <c r="E40" i="7"/>
  <c r="E39" i="7"/>
  <c r="E38" i="7"/>
  <c r="E85" i="7" s="1"/>
  <c r="D38" i="7"/>
  <c r="C38" i="7"/>
  <c r="B38" i="7"/>
  <c r="E37" i="7"/>
  <c r="E36" i="7"/>
  <c r="E35" i="7"/>
  <c r="E34" i="7"/>
  <c r="E33" i="7"/>
  <c r="E32" i="7"/>
  <c r="E31" i="7"/>
  <c r="E30" i="7"/>
  <c r="E29" i="7"/>
  <c r="E28" i="7"/>
  <c r="D28" i="7"/>
  <c r="C28" i="7"/>
  <c r="B28" i="7"/>
  <c r="E27" i="7"/>
  <c r="E26" i="7"/>
  <c r="E25" i="7"/>
  <c r="E24" i="7"/>
  <c r="E23" i="7"/>
  <c r="E22" i="7"/>
  <c r="E21" i="7"/>
  <c r="E20" i="7"/>
  <c r="E19" i="7"/>
  <c r="E18" i="7"/>
  <c r="D18" i="7"/>
  <c r="C18" i="7"/>
  <c r="B18" i="7"/>
  <c r="E17" i="7"/>
  <c r="E16" i="7"/>
  <c r="E15" i="7"/>
  <c r="E14" i="7"/>
  <c r="E13" i="7"/>
  <c r="E12" i="7"/>
  <c r="D12" i="7"/>
  <c r="C12" i="7"/>
  <c r="B12" i="7"/>
  <c r="D11" i="7"/>
  <c r="C11" i="7"/>
  <c r="D53" i="6"/>
  <c r="D27" i="6"/>
  <c r="D17" i="6"/>
  <c r="D11" i="6"/>
  <c r="G38" i="6"/>
  <c r="G39" i="6"/>
  <c r="G40" i="6"/>
  <c r="G41" i="6"/>
  <c r="G42" i="6"/>
  <c r="G43" i="6"/>
  <c r="G44" i="6"/>
  <c r="G45" i="6"/>
  <c r="G46" i="6"/>
  <c r="G47" i="6"/>
  <c r="G48" i="6"/>
  <c r="G49" i="6"/>
  <c r="G50" i="6"/>
  <c r="G51" i="6"/>
  <c r="G52" i="6"/>
  <c r="G65" i="6"/>
  <c r="G66" i="6"/>
  <c r="G67" i="6"/>
  <c r="G68" i="6"/>
  <c r="G69" i="6"/>
  <c r="G70" i="6"/>
  <c r="G71" i="6"/>
  <c r="G72" i="6"/>
  <c r="G73" i="6"/>
  <c r="G74" i="6"/>
  <c r="G75" i="6"/>
  <c r="G76" i="6"/>
  <c r="G77" i="6"/>
  <c r="G78" i="6"/>
  <c r="G79" i="6"/>
  <c r="G80" i="6"/>
  <c r="G81" i="6"/>
  <c r="G82" i="6"/>
  <c r="G83" i="6"/>
  <c r="D37" i="6"/>
  <c r="C63" i="6"/>
  <c r="B63" i="6"/>
  <c r="C53" i="6"/>
  <c r="B53" i="6"/>
  <c r="B46" i="6"/>
  <c r="C37" i="6"/>
  <c r="B37" i="6"/>
  <c r="C27" i="6"/>
  <c r="B27" i="6"/>
  <c r="C17" i="6"/>
  <c r="B17" i="6"/>
  <c r="C11" i="6"/>
  <c r="B11" i="6"/>
  <c r="C12" i="5"/>
  <c r="C28" i="5"/>
  <c r="C54" i="5"/>
  <c r="C64" i="5"/>
  <c r="C38" i="5"/>
  <c r="C18" i="5"/>
  <c r="B28" i="5"/>
  <c r="B12" i="5"/>
  <c r="G17" i="6" l="1"/>
  <c r="G53" i="6"/>
  <c r="G27" i="6"/>
  <c r="G11" i="6"/>
  <c r="C11" i="8"/>
  <c r="E10" i="6"/>
  <c r="C84" i="6"/>
  <c r="D84" i="6"/>
  <c r="B10" i="6"/>
  <c r="D10" i="6"/>
  <c r="C10" i="6"/>
  <c r="B84" i="6"/>
  <c r="C11" i="5"/>
  <c r="C85" i="5"/>
  <c r="B64" i="5"/>
  <c r="B54" i="5"/>
  <c r="B38" i="5"/>
  <c r="B18" i="5"/>
  <c r="B47" i="5"/>
  <c r="G10" i="6" l="1"/>
  <c r="B11" i="5"/>
  <c r="B85" i="5"/>
</calcChain>
</file>

<file path=xl/sharedStrings.xml><?xml version="1.0" encoding="utf-8"?>
<sst xmlns="http://schemas.openxmlformats.org/spreadsheetml/2006/main" count="583" uniqueCount="106">
  <si>
    <t>Ministerio de Salud Publica</t>
  </si>
  <si>
    <t>Servicio Nacional de Salud</t>
  </si>
  <si>
    <t xml:space="preserve">Ejecución de Gasto y Aplicaciones financieras </t>
  </si>
  <si>
    <t>En RD$</t>
  </si>
  <si>
    <t>DETALLE</t>
  </si>
  <si>
    <t>Presupuesto Aprobado</t>
  </si>
  <si>
    <t>Presupuesto Modificado</t>
  </si>
  <si>
    <t>2 - GASTOS</t>
  </si>
  <si>
    <t>2.1 - REMUNERACIONES Y CONTRIBUCIONES</t>
  </si>
  <si>
    <t>2.1.1REMUNERACIONES</t>
  </si>
  <si>
    <t>2.1.2SOBRESUELDOS</t>
  </si>
  <si>
    <t>2.1.3 - DIETAS Y GASTOS DE REPRESENTACIÓN</t>
  </si>
  <si>
    <t>2.1.4 - GRATIFICACIONES Y BONIFICACIONES</t>
  </si>
  <si>
    <t>2.1.5CONTRIBUCIONES A LA SEGURIDAD SOCIAL</t>
  </si>
  <si>
    <t>2.2 - CONTRATACIÓN DE SERVICIOS</t>
  </si>
  <si>
    <t>2.2.1SERVICIOS BÁSICOS</t>
  </si>
  <si>
    <t xml:space="preserve"> 2.2.2PUBLICIDAD, IMPRESIÓN Y ENCUADERNACIÓN</t>
  </si>
  <si>
    <t>2.2.3VIÁTICOS</t>
  </si>
  <si>
    <t>2.2.4TRANSPORTE Y ALMACENAJE</t>
  </si>
  <si>
    <t>2.2.5ALQUILERES Y RENTAS</t>
  </si>
  <si>
    <t>2.2.6SEGUROS</t>
  </si>
  <si>
    <t>2.2.7SERVICIOS DE CONSERVACIÓN, REPARACIONES MENORES E INSTALACIONES TEMPORALES</t>
  </si>
  <si>
    <t>2.2.8OTROS SERVICIOS NO INCLUIDOS EN CONCEPTOS ANTERIORES</t>
  </si>
  <si>
    <t>2.2.9OTRAS CONTRATACIONES DE SERVICIOS</t>
  </si>
  <si>
    <t>2.3 - MATERIALES Y SUMINISTROS</t>
  </si>
  <si>
    <t>2.3.1ALIMENTOS Y PRODUCTOS AGROFORESTALES</t>
  </si>
  <si>
    <t xml:space="preserve"> 2.3.2TEXTILES Y VESTUARIOS</t>
  </si>
  <si>
    <t>2.3.3PAPEL, CARTÓN E IMPRESOS</t>
  </si>
  <si>
    <t>2.3.4PRODUCTOS FARMACÉUTICOS</t>
  </si>
  <si>
    <t>2.3.5CUERO, CAUCHO Y PLÁSTICO</t>
  </si>
  <si>
    <t>2.3.6PRODUCTOS DE MINERALES, METÁLICOS Y NO METÁLICOS</t>
  </si>
  <si>
    <t>2.3.7COMBUSTIBLES, LUBRICANTES, PRODUCTOS QUÍMICOS Y CONEXOS</t>
  </si>
  <si>
    <t>2.3.8 - GASTOS QUE SE ASIGNARÁN DURANTE EL EJERCICIO (ART. 32 Y 33 LEY 423-06)</t>
  </si>
  <si>
    <t>2.3.9PRODUCTOS Y ÚTILES VARIOS</t>
  </si>
  <si>
    <t>2.4 - TRANSFERENCIAS CORRIENTES</t>
  </si>
  <si>
    <t>2.4.1TRANSFERENCIAS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</si>
  <si>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</si>
  <si>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</si>
  <si>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</si>
  <si>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</si>
  <si>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</si>
  <si>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</si>
  <si>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</si>
  <si>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</si>
  <si>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</si>
  <si>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</si>
  <si>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</si>
  <si>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</si>
  <si>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</si>
  <si>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</si>
  <si>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</si>
  <si>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 xml:space="preserve"> 2.6.1MOBILIARIO Y EQUIPO</t>
  </si>
  <si>
    <t>2.6.2MOBILIARIO Y EQUIPO DE AUDIO, AUDIOVISUAL, RECREATIVO Y EDUCACIONAL</t>
  </si>
  <si>
    <t>2.6.3EQUIPO E INSTRUMENTAL, CIENTÍFICO Y LABORATORIO</t>
  </si>
  <si>
    <t>2.6.4VEHÍCULOS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</si>
  <si>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</si>
  <si>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</si>
  <si>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</si>
  <si>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</si>
  <si>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</si>
  <si>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</si>
  <si>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2.7.1OBRAS EN EDIFICACIONES</t>
  </si>
  <si>
    <t>2.7.2 - INFRAESTRUCTURA</t>
  </si>
  <si>
    <t xml:space="preserve"> 2.7.3 - CONSTRUCCIONES EN BIENES CONCESIONADOS</t>
  </si>
  <si>
    <t xml:space="preserve"> 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</si>
  <si>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</si>
  <si>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</si>
  <si>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</si>
  <si>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</si>
  <si>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</si>
  <si>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</si>
  <si>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</si>
  <si>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</si>
  <si>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</si>
  <si>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</si>
  <si>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</si>
  <si>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</si>
  <si>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</si>
  <si>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</si>
  <si>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</si>
  <si>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</si>
  <si>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</si>
  <si>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r>
      <t xml:space="preserve">Presupuesto modificado:  </t>
    </r>
    <r>
      <rPr>
        <sz val="9"/>
        <color theme="1"/>
        <rFont val="Aptos Narrow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</si>
  <si>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9"/>
        <color theme="1"/>
        <rFont val="Aptos Narrow"/>
        <family val="2"/>
        <scheme val="minor"/>
      </rPr>
      <t>Total devengado:</t>
    </r>
    <r>
      <rPr>
        <sz val="9"/>
        <color theme="1"/>
        <rFont val="Aptos Narrow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</si>
  <si>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 ________________________________</t>
  </si>
  <si>
    <t xml:space="preserve">Servicio Nacional de Salud, SNS  </t>
  </si>
  <si>
    <t xml:space="preserve">Gasto devengado </t>
  </si>
  <si>
    <t xml:space="preserve">Enero </t>
  </si>
  <si>
    <t xml:space="preserve">Total </t>
  </si>
  <si>
    <t>Año 2026</t>
  </si>
  <si>
    <t xml:space="preserve">Licda. Elba Amador                         </t>
  </si>
  <si>
    <t xml:space="preserve">Encarga de Presupuesto </t>
  </si>
  <si>
    <t>___________________________________________</t>
  </si>
  <si>
    <t>Licda. Virginia Sanchez Montas</t>
  </si>
  <si>
    <t xml:space="preserve">Directora Financiera </t>
  </si>
  <si>
    <t>Fondo 100</t>
  </si>
  <si>
    <t xml:space="preserve">Encargada de Presupuesto </t>
  </si>
  <si>
    <t xml:space="preserve">Febrero </t>
  </si>
  <si>
    <t>Lic. Wilber Ariel Sanchez</t>
  </si>
  <si>
    <t>Director Financiero</t>
  </si>
  <si>
    <t xml:space="preserve">Gasto Devengado </t>
  </si>
  <si>
    <r>
      <t xml:space="preserve">Presupuesto modificado:  </t>
    </r>
    <r>
      <rPr>
        <sz val="10"/>
        <color theme="1"/>
        <rFont val="Aptos Narrow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</si>
  <si>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0"/>
        <color theme="1"/>
        <rFont val="Aptos Narrow"/>
        <family val="2"/>
        <scheme val="minor"/>
      </rPr>
      <t>Total devengado:</t>
    </r>
    <r>
      <rPr>
        <sz val="10"/>
        <color theme="1"/>
        <rFont val="Aptos Narrow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</si>
  <si>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Maarzo</t>
  </si>
  <si>
    <t>Marzo</t>
  </si>
  <si>
    <t>Abril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</si>
</sst>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2" x14ac:knownFonts="1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indexed="8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22"/>
      <color rgb="FF000000"/>
      <name val="Aptos Narrow"/>
      <family val="2"/>
      <scheme val="minor"/>
    </font>
    <font>
      <b/>
      <sz val="16"/>
      <color rgb="FF000000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color rgb="FF000000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0"/>
      <color theme="0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b/>
      <sz val="11"/>
      <color indexed="8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sz val="10"/>
      <color indexed="8"/>
      <name val="Aptos Narrow"/>
      <family val="2"/>
      <scheme val="minor"/>
    </font>
    <font>
      <sz val="10"/>
      <color rgb="FF000000"/>
      <name val="Aptos Narrow"/>
      <family val="2"/>
      <scheme val="minor"/>
    </font>
    <font>
      <b/>
      <sz val="10"/>
      <color rgb="FF000000"/>
      <name val="Aptos Narrow"/>
      <family val="2"/>
      <scheme val="minor"/>
    </font>
    <font>
      <b/>
      <sz val="10"/>
      <color indexed="8"/>
      <name val="Aptos Narrow"/>
      <family val="2"/>
      <scheme val="minor"/>
    </font>
    <font>
      <b/>
      <sz val="14"/>
      <color rgb="FF00000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</fills>
  <borders count="11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91">
    <xf numFmtId="0" fontId="0" fillId="0" borderId="0" xfId="0"/>
    <xf numFmtId="4" fontId="0" fillId="0" borderId="0" xfId="0" applyNumberFormat="1"/>
    <xf numFmtId="43" fontId="0" fillId="0" borderId="0" xfId="1" applyFont="1"/>
    <xf numFmtId="0" fontId="7" fillId="0" borderId="0" xfId="0" applyFont="1" applyAlignment="1">
      <alignment vertical="center"/>
    </xf>
    <xf numFmtId="0" fontId="7" fillId="0" borderId="1" xfId="0" applyFont="1" applyBorder="1" applyAlignment="1">
      <alignment vertical="center"/>
    </xf>
    <xf numFmtId="0" fontId="9" fillId="0" borderId="5" xfId="0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4" fontId="4" fillId="0" borderId="0" xfId="1" applyNumberFormat="1" applyFont="1" applyFill="1" applyAlignment="1">
      <alignment vertical="center" wrapText="1"/>
    </xf>
    <xf numFmtId="0" fontId="11" fillId="0" borderId="0" xfId="0" applyFont="1" applyAlignment="1">
      <alignment vertical="center" wrapText="1"/>
    </xf>
    <xf numFmtId="4" fontId="0" fillId="0" borderId="0" xfId="0" applyNumberFormat="1" applyAlignment="1">
      <alignment vertical="center" wrapText="1"/>
    </xf>
    <xf numFmtId="0" fontId="0" fillId="0" borderId="3" xfId="0" applyBorder="1"/>
    <xf numFmtId="4" fontId="10" fillId="0" borderId="0" xfId="0" applyNumberFormat="1" applyFont="1" applyAlignment="1">
      <alignment vertical="center" wrapText="1"/>
    </xf>
    <xf numFmtId="4" fontId="10" fillId="0" borderId="0" xfId="0" applyNumberFormat="1" applyFont="1"/>
    <xf numFmtId="43" fontId="10" fillId="0" borderId="0" xfId="1" applyFont="1" applyAlignment="1">
      <alignment vertical="center" wrapText="1"/>
    </xf>
    <xf numFmtId="0" fontId="4" fillId="0" borderId="0" xfId="0" applyFont="1" applyAlignment="1">
      <alignment vertical="center" wrapText="1"/>
    </xf>
    <xf numFmtId="43" fontId="0" fillId="0" borderId="0" xfId="0" applyNumberFormat="1"/>
    <xf numFmtId="43" fontId="10" fillId="0" borderId="0" xfId="1" applyFont="1"/>
    <xf numFmtId="0" fontId="9" fillId="0" borderId="0" xfId="0" applyFont="1" applyAlignment="1">
      <alignment vertical="center" wrapText="1"/>
    </xf>
    <xf numFmtId="4" fontId="3" fillId="2" borderId="6" xfId="0" applyNumberFormat="1" applyFont="1" applyFill="1" applyBorder="1"/>
    <xf numFmtId="0" fontId="13" fillId="0" borderId="7" xfId="0" applyFont="1" applyBorder="1" applyAlignment="1">
      <alignment wrapText="1"/>
    </xf>
    <xf numFmtId="0" fontId="14" fillId="0" borderId="7" xfId="0" applyFont="1" applyBorder="1" applyAlignment="1">
      <alignment wrapText="1"/>
    </xf>
    <xf numFmtId="4" fontId="0" fillId="0" borderId="0" xfId="0" applyNumberFormat="1" applyAlignment="1">
      <alignment horizontal="left"/>
    </xf>
    <xf numFmtId="0" fontId="12" fillId="2" borderId="6" xfId="0" applyFont="1" applyFill="1" applyBorder="1" applyAlignment="1">
      <alignment vertical="center"/>
    </xf>
    <xf numFmtId="4" fontId="15" fillId="0" borderId="0" xfId="0" applyNumberFormat="1" applyFont="1"/>
    <xf numFmtId="4" fontId="4" fillId="0" borderId="5" xfId="1" applyNumberFormat="1" applyFont="1" applyBorder="1" applyAlignment="1">
      <alignment horizontal="center" vertical="center" wrapText="1"/>
    </xf>
    <xf numFmtId="4" fontId="1" fillId="0" borderId="0" xfId="1" applyNumberFormat="1" applyFont="1" applyFill="1" applyAlignment="1">
      <alignment vertical="center" wrapText="1"/>
    </xf>
    <xf numFmtId="4" fontId="1" fillId="0" borderId="0" xfId="0" applyNumberFormat="1" applyFont="1" applyAlignment="1">
      <alignment vertical="center" wrapText="1"/>
    </xf>
    <xf numFmtId="0" fontId="7" fillId="0" borderId="0" xfId="0" applyFont="1"/>
    <xf numFmtId="43" fontId="4" fillId="0" borderId="0" xfId="1" applyFont="1" applyFill="1" applyAlignment="1">
      <alignment vertical="center" wrapText="1"/>
    </xf>
    <xf numFmtId="43" fontId="0" fillId="0" borderId="3" xfId="1" applyFont="1" applyBorder="1"/>
    <xf numFmtId="43" fontId="15" fillId="0" borderId="0" xfId="1" applyFont="1"/>
    <xf numFmtId="43" fontId="3" fillId="2" borderId="6" xfId="1" applyFont="1" applyFill="1" applyBorder="1"/>
    <xf numFmtId="43" fontId="16" fillId="2" borderId="4" xfId="1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vertical="center"/>
    </xf>
    <xf numFmtId="0" fontId="17" fillId="0" borderId="0" xfId="0" applyFont="1"/>
    <xf numFmtId="4" fontId="17" fillId="0" borderId="0" xfId="0" applyNumberFormat="1" applyFont="1"/>
    <xf numFmtId="43" fontId="17" fillId="0" borderId="0" xfId="1" applyFont="1"/>
    <xf numFmtId="0" fontId="11" fillId="0" borderId="1" xfId="0" applyFont="1" applyBorder="1" applyAlignment="1">
      <alignment vertical="center"/>
    </xf>
    <xf numFmtId="43" fontId="12" fillId="2" borderId="4" xfId="1" applyFont="1" applyFill="1" applyBorder="1" applyAlignment="1">
      <alignment horizontal="center" vertical="center" wrapText="1"/>
    </xf>
    <xf numFmtId="4" fontId="9" fillId="0" borderId="5" xfId="1" applyNumberFormat="1" applyFont="1" applyBorder="1" applyAlignment="1">
      <alignment horizontal="center" vertical="center" wrapText="1"/>
    </xf>
    <xf numFmtId="4" fontId="9" fillId="0" borderId="0" xfId="1" applyNumberFormat="1" applyFont="1" applyFill="1" applyAlignment="1">
      <alignment vertical="center" wrapText="1"/>
    </xf>
    <xf numFmtId="43" fontId="9" fillId="0" borderId="0" xfId="1" applyFont="1" applyFill="1" applyAlignment="1">
      <alignment vertical="center" wrapText="1"/>
    </xf>
    <xf numFmtId="43" fontId="17" fillId="0" borderId="3" xfId="1" applyFont="1" applyBorder="1"/>
    <xf numFmtId="43" fontId="17" fillId="0" borderId="0" xfId="1" applyFont="1" applyBorder="1"/>
    <xf numFmtId="4" fontId="9" fillId="0" borderId="0" xfId="0" applyNumberFormat="1" applyFont="1" applyAlignment="1">
      <alignment vertical="center" wrapText="1"/>
    </xf>
    <xf numFmtId="43" fontId="9" fillId="0" borderId="0" xfId="1" applyFont="1" applyAlignment="1">
      <alignment vertical="center" wrapText="1"/>
    </xf>
    <xf numFmtId="4" fontId="11" fillId="0" borderId="0" xfId="1" applyNumberFormat="1" applyFont="1" applyFill="1" applyAlignment="1">
      <alignment vertical="center" wrapText="1"/>
    </xf>
    <xf numFmtId="4" fontId="9" fillId="0" borderId="0" xfId="0" applyNumberFormat="1" applyFont="1"/>
    <xf numFmtId="43" fontId="9" fillId="0" borderId="0" xfId="1" applyFont="1"/>
    <xf numFmtId="4" fontId="20" fillId="0" borderId="0" xfId="0" applyNumberFormat="1" applyFont="1"/>
    <xf numFmtId="43" fontId="20" fillId="0" borderId="0" xfId="1" applyFont="1"/>
    <xf numFmtId="4" fontId="17" fillId="0" borderId="0" xfId="0" applyNumberFormat="1" applyFont="1" applyAlignment="1">
      <alignment vertical="center" wrapText="1"/>
    </xf>
    <xf numFmtId="4" fontId="11" fillId="0" borderId="0" xfId="0" applyNumberFormat="1" applyFont="1" applyAlignment="1">
      <alignment vertical="center" wrapText="1"/>
    </xf>
    <xf numFmtId="4" fontId="12" fillId="2" borderId="6" xfId="0" applyNumberFormat="1" applyFont="1" applyFill="1" applyBorder="1"/>
    <xf numFmtId="43" fontId="12" fillId="2" borderId="6" xfId="1" applyFont="1" applyFill="1" applyBorder="1"/>
    <xf numFmtId="0" fontId="9" fillId="0" borderId="7" xfId="0" applyFont="1" applyBorder="1" applyAlignment="1">
      <alignment wrapText="1"/>
    </xf>
    <xf numFmtId="0" fontId="11" fillId="0" borderId="7" xfId="0" applyFont="1" applyBorder="1" applyAlignment="1">
      <alignment wrapText="1"/>
    </xf>
    <xf numFmtId="4" fontId="17" fillId="0" borderId="0" xfId="0" applyNumberFormat="1" applyFont="1" applyAlignment="1">
      <alignment horizontal="left"/>
    </xf>
    <xf numFmtId="0" fontId="11" fillId="0" borderId="0" xfId="0" applyFont="1"/>
    <xf numFmtId="0" fontId="21" fillId="0" borderId="1" xfId="0" applyFont="1" applyBorder="1" applyAlignment="1">
      <alignment horizontal="center" vertical="center" wrapText="1" readingOrder="1"/>
    </xf>
    <xf numFmtId="0" fontId="21" fillId="0" borderId="0" xfId="0" applyFont="1" applyAlignment="1">
      <alignment horizontal="center" vertical="center" wrapText="1" readingOrder="1"/>
    </xf>
    <xf numFmtId="0" fontId="19" fillId="0" borderId="1" xfId="0" applyFont="1" applyBorder="1" applyAlignment="1">
      <alignment horizontal="center" vertical="top" wrapText="1" readingOrder="1"/>
    </xf>
    <xf numFmtId="0" fontId="19" fillId="0" borderId="0" xfId="0" applyFont="1" applyAlignment="1">
      <alignment horizontal="center" vertical="top" wrapText="1" readingOrder="1"/>
    </xf>
    <xf numFmtId="0" fontId="11" fillId="0" borderId="1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top" wrapText="1" readingOrder="1"/>
    </xf>
    <xf numFmtId="0" fontId="18" fillId="0" borderId="0" xfId="0" applyFont="1" applyAlignment="1">
      <alignment horizontal="center" vertical="top" wrapText="1" readingOrder="1"/>
    </xf>
    <xf numFmtId="0" fontId="12" fillId="2" borderId="2" xfId="0" applyFont="1" applyFill="1" applyBorder="1" applyAlignment="1">
      <alignment horizontal="center" vertical="center"/>
    </xf>
    <xf numFmtId="4" fontId="12" fillId="2" borderId="2" xfId="1" applyNumberFormat="1" applyFont="1" applyFill="1" applyBorder="1" applyAlignment="1">
      <alignment horizontal="center" vertical="center" wrapText="1"/>
    </xf>
    <xf numFmtId="4" fontId="12" fillId="2" borderId="4" xfId="1" applyNumberFormat="1" applyFont="1" applyFill="1" applyBorder="1" applyAlignment="1">
      <alignment horizontal="center" vertical="center" wrapText="1"/>
    </xf>
    <xf numFmtId="43" fontId="12" fillId="2" borderId="4" xfId="1" applyFont="1" applyFill="1" applyBorder="1" applyAlignment="1">
      <alignment horizontal="center" vertical="center" wrapText="1"/>
    </xf>
    <xf numFmtId="43" fontId="12" fillId="2" borderId="10" xfId="1" applyFont="1" applyFill="1" applyBorder="1" applyAlignment="1">
      <alignment horizontal="center" vertical="center" wrapText="1"/>
    </xf>
    <xf numFmtId="43" fontId="12" fillId="2" borderId="8" xfId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vertical="center"/>
    </xf>
    <xf numFmtId="4" fontId="3" fillId="2" borderId="2" xfId="1" applyNumberFormat="1" applyFont="1" applyFill="1" applyBorder="1" applyAlignment="1">
      <alignment horizontal="center" vertical="center" wrapText="1"/>
    </xf>
    <xf numFmtId="4" fontId="3" fillId="2" borderId="4" xfId="1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 readingOrder="1"/>
    </xf>
    <xf numFmtId="0" fontId="5" fillId="0" borderId="0" xfId="0" applyFont="1" applyAlignment="1">
      <alignment horizontal="center" vertical="center" wrapText="1" readingOrder="1"/>
    </xf>
    <xf numFmtId="0" fontId="6" fillId="0" borderId="1" xfId="0" applyFont="1" applyBorder="1" applyAlignment="1">
      <alignment horizontal="center" vertical="top" wrapText="1" readingOrder="1"/>
    </xf>
    <xf numFmtId="0" fontId="6" fillId="0" borderId="0" xfId="0" applyFont="1" applyAlignment="1">
      <alignment horizontal="center" vertical="top" wrapText="1" readingOrder="1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top" wrapText="1" readingOrder="1"/>
    </xf>
    <xf numFmtId="0" fontId="8" fillId="0" borderId="0" xfId="0" applyFont="1" applyAlignment="1">
      <alignment horizontal="center" vertical="top" wrapText="1" readingOrder="1"/>
    </xf>
    <xf numFmtId="0" fontId="16" fillId="2" borderId="2" xfId="0" applyFont="1" applyFill="1" applyBorder="1" applyAlignment="1">
      <alignment horizontal="center" vertical="center"/>
    </xf>
    <xf numFmtId="4" fontId="16" fillId="2" borderId="2" xfId="1" applyNumberFormat="1" applyFont="1" applyFill="1" applyBorder="1" applyAlignment="1">
      <alignment horizontal="center" vertical="center" wrapText="1"/>
    </xf>
    <xf numFmtId="4" fontId="16" fillId="2" borderId="4" xfId="1" applyNumberFormat="1" applyFont="1" applyFill="1" applyBorder="1" applyAlignment="1">
      <alignment horizontal="center" vertical="center" wrapText="1"/>
    </xf>
    <xf numFmtId="43" fontId="16" fillId="2" borderId="4" xfId="1" applyFont="1" applyFill="1" applyBorder="1" applyAlignment="1">
      <alignment horizontal="center" vertical="center" wrapText="1"/>
    </xf>
    <xf numFmtId="43" fontId="16" fillId="2" borderId="8" xfId="1" applyFont="1" applyFill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38099</xdr:rowOff>
    </xdr:from>
    <xdr:to>
      <xdr:col>0</xdr:col>
      <xdr:colOff>1668110</xdr:colOff>
      <xdr:row>5</xdr:row>
      <xdr:rowOff>123824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368673E6-C847-4490-A99C-E5CC569218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8099"/>
          <a:ext cx="1668110" cy="9810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38099</xdr:rowOff>
    </xdr:from>
    <xdr:to>
      <xdr:col>0</xdr:col>
      <xdr:colOff>1668110</xdr:colOff>
      <xdr:row>5</xdr:row>
      <xdr:rowOff>123824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60C5D6F8-A647-4355-91AD-DB208EDB7D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8099"/>
          <a:ext cx="1668110" cy="9810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0</xdr:rowOff>
    </xdr:from>
    <xdr:to>
      <xdr:col>0</xdr:col>
      <xdr:colOff>1446872</xdr:colOff>
      <xdr:row>7</xdr:row>
      <xdr:rowOff>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D43B2919-5696-4DFC-BC60-D60E409A1B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" y="0"/>
          <a:ext cx="1437347" cy="132397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0</xdr:rowOff>
    </xdr:from>
    <xdr:to>
      <xdr:col>0</xdr:col>
      <xdr:colOff>1446872</xdr:colOff>
      <xdr:row>7</xdr:row>
      <xdr:rowOff>0</xdr:rowOff>
    </xdr:to>
    <xdr:pic>
      <xdr:nvPicPr>
        <xdr:cNvPr id="3" name="1 Imagen">
          <a:extLst>
            <a:ext uri="{FF2B5EF4-FFF2-40B4-BE49-F238E27FC236}">
              <a16:creationId xmlns:a16="http://schemas.microsoft.com/office/drawing/2014/main" id="{446BC0B9-1B1B-48EA-87E0-410B647BD5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" y="0"/>
          <a:ext cx="1437347" cy="132397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38099</xdr:rowOff>
    </xdr:from>
    <xdr:to>
      <xdr:col>0</xdr:col>
      <xdr:colOff>1668110</xdr:colOff>
      <xdr:row>5</xdr:row>
      <xdr:rowOff>123824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8F870CD7-22EA-4666-810F-C0FC9AB8E6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8099"/>
          <a:ext cx="1668110" cy="98107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57150</xdr:rowOff>
    </xdr:from>
    <xdr:to>
      <xdr:col>0</xdr:col>
      <xdr:colOff>2237800</xdr:colOff>
      <xdr:row>7</xdr:row>
      <xdr:rowOff>38100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FFDC3A54-C32B-42F1-A8AF-17943F771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" y="57150"/>
          <a:ext cx="2218750" cy="13049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D1071F-5682-4180-9C2D-8BA0D28F0EB4}">
  <sheetPr>
    <pageSetUpPr fitToPage="1"/>
  </sheetPr>
  <dimension ref="A1:H95"/>
  <sheetViews>
    <sheetView tabSelected="1" view="pageBreakPreview" zoomScaleNormal="100" zoomScaleSheetLayoutView="100" workbookViewId="0">
      <selection activeCell="H85" sqref="H85"/>
    </sheetView>
  </sheetViews>
  <sheetFormatPr baseColWidth="10" defaultColWidth="11.42578125" defaultRowHeight="13.5" x14ac:dyDescent="0.25"/>
  <cols>
    <col min="1" max="1" width="78.7109375" style="34" customWidth="1"/>
    <col min="2" max="2" width="28" style="35" customWidth="1"/>
    <col min="3" max="3" width="31.28515625" style="35" customWidth="1"/>
    <col min="4" max="8" width="24.28515625" style="36" customWidth="1"/>
    <col min="9" max="11" width="0" style="34" hidden="1" customWidth="1"/>
    <col min="12" max="16384" width="11.42578125" style="34"/>
  </cols>
  <sheetData>
    <row r="1" spans="1:8" ht="7.5" customHeight="1" x14ac:dyDescent="0.25"/>
    <row r="2" spans="1:8" hidden="1" x14ac:dyDescent="0.25"/>
    <row r="3" spans="1:8" ht="28.5" customHeight="1" x14ac:dyDescent="0.25">
      <c r="A3" s="59" t="s">
        <v>0</v>
      </c>
      <c r="B3" s="60"/>
      <c r="C3" s="60"/>
      <c r="D3" s="60"/>
      <c r="E3" s="60"/>
      <c r="F3" s="60"/>
      <c r="G3" s="60"/>
      <c r="H3" s="60"/>
    </row>
    <row r="4" spans="1:8" ht="21" customHeight="1" x14ac:dyDescent="0.25">
      <c r="A4" s="61" t="s">
        <v>1</v>
      </c>
      <c r="B4" s="62"/>
      <c r="C4" s="62"/>
      <c r="D4" s="62"/>
      <c r="E4" s="62"/>
      <c r="F4" s="62"/>
      <c r="G4" s="62"/>
      <c r="H4" s="62"/>
    </row>
    <row r="5" spans="1:8" s="37" customFormat="1" x14ac:dyDescent="0.25">
      <c r="A5" s="63" t="s">
        <v>89</v>
      </c>
      <c r="B5" s="64"/>
      <c r="C5" s="64"/>
      <c r="D5" s="64"/>
      <c r="E5" s="64"/>
      <c r="F5" s="64"/>
      <c r="G5" s="64"/>
      <c r="H5" s="65"/>
    </row>
    <row r="6" spans="1:8" ht="15.75" customHeight="1" x14ac:dyDescent="0.25">
      <c r="A6" s="66" t="s">
        <v>2</v>
      </c>
      <c r="B6" s="67"/>
      <c r="C6" s="67"/>
      <c r="D6" s="67"/>
      <c r="E6" s="67"/>
      <c r="F6" s="67"/>
      <c r="G6" s="67"/>
      <c r="H6" s="67"/>
    </row>
    <row r="7" spans="1:8" ht="15.75" customHeight="1" x14ac:dyDescent="0.25">
      <c r="A7" s="67" t="s">
        <v>3</v>
      </c>
      <c r="B7" s="67"/>
      <c r="C7" s="67"/>
      <c r="D7" s="67"/>
      <c r="E7" s="67"/>
      <c r="F7" s="67"/>
      <c r="G7" s="67"/>
      <c r="H7" s="67"/>
    </row>
    <row r="8" spans="1:8" ht="24.75" customHeight="1" x14ac:dyDescent="0.25">
      <c r="A8" s="68" t="s">
        <v>4</v>
      </c>
      <c r="B8" s="69" t="s">
        <v>5</v>
      </c>
      <c r="C8" s="69" t="s">
        <v>6</v>
      </c>
      <c r="D8" s="71" t="s">
        <v>100</v>
      </c>
      <c r="E8" s="72"/>
      <c r="F8" s="72"/>
      <c r="G8" s="72"/>
      <c r="H8" s="73"/>
    </row>
    <row r="9" spans="1:8" x14ac:dyDescent="0.25">
      <c r="A9" s="68"/>
      <c r="B9" s="70"/>
      <c r="C9" s="70"/>
      <c r="D9" s="38" t="s">
        <v>87</v>
      </c>
      <c r="E9" s="38" t="s">
        <v>97</v>
      </c>
      <c r="F9" s="38" t="s">
        <v>104</v>
      </c>
      <c r="G9" s="38" t="s">
        <v>105</v>
      </c>
      <c r="H9" s="38" t="s">
        <v>88</v>
      </c>
    </row>
    <row r="10" spans="1:8" x14ac:dyDescent="0.25">
      <c r="A10" s="5" t="s">
        <v>7</v>
      </c>
      <c r="B10" s="39">
        <f>+B11+B17+B27+B37+B53+B63</f>
        <v>76443013385</v>
      </c>
      <c r="C10" s="39">
        <f>+C11+C17+C27+C37+C53+C63</f>
        <v>76443013385</v>
      </c>
      <c r="D10" s="39">
        <f t="shared" ref="D10:H10" si="0">+D11+D17+D27+D37+D53+D63</f>
        <v>5617194892.0899982</v>
      </c>
      <c r="E10" s="39">
        <f t="shared" si="0"/>
        <v>5785027750.5900002</v>
      </c>
      <c r="F10" s="39">
        <f>+F11+F17+F27+F37+F53+F63</f>
        <v>5719668432.0500011</v>
      </c>
      <c r="G10" s="39">
        <f>+G11+G17+G27+G37+G53+G63</f>
        <v>5476459980.8599987</v>
      </c>
      <c r="H10" s="39">
        <f t="shared" si="0"/>
        <v>22598351055.589996</v>
      </c>
    </row>
    <row r="11" spans="1:8" x14ac:dyDescent="0.25">
      <c r="A11" s="17" t="s">
        <v>8</v>
      </c>
      <c r="B11" s="40">
        <f>+B12+B13+B15+B16</f>
        <v>65758464677</v>
      </c>
      <c r="C11" s="40">
        <f>+C12+C13+C16+C15</f>
        <v>65758464677</v>
      </c>
      <c r="D11" s="41">
        <f>SUM(D12:D16)</f>
        <v>5071086538.1199989</v>
      </c>
      <c r="E11" s="41">
        <f>SUM(E12:E16)</f>
        <v>5052438083.1700001</v>
      </c>
      <c r="F11" s="41">
        <f>SUM(F12:F16)</f>
        <v>5056516272.9900007</v>
      </c>
      <c r="G11" s="41">
        <f>SUM(G12:G16)</f>
        <v>5016244504.9399986</v>
      </c>
      <c r="H11" s="41">
        <f>SUM(H12:H16)</f>
        <v>20196285399.219997</v>
      </c>
    </row>
    <row r="12" spans="1:8" x14ac:dyDescent="0.25">
      <c r="A12" s="8" t="s">
        <v>9</v>
      </c>
      <c r="B12" s="35">
        <v>53801466382</v>
      </c>
      <c r="C12" s="35">
        <v>53879966382</v>
      </c>
      <c r="D12" s="36">
        <v>4101000801.6099987</v>
      </c>
      <c r="E12" s="36">
        <v>4084715378.3800001</v>
      </c>
      <c r="F12" s="36">
        <v>4093986206.0900002</v>
      </c>
      <c r="G12" s="36">
        <v>4058870272.2899995</v>
      </c>
      <c r="H12" s="36">
        <f>+D12+E12+F12+G12</f>
        <v>16338572658.369997</v>
      </c>
    </row>
    <row r="13" spans="1:8" x14ac:dyDescent="0.25">
      <c r="A13" s="8" t="s">
        <v>10</v>
      </c>
      <c r="B13" s="35">
        <v>4443786906</v>
      </c>
      <c r="C13" s="35">
        <v>4445286906</v>
      </c>
      <c r="D13" s="36">
        <v>339796724.92000002</v>
      </c>
      <c r="E13" s="36">
        <v>338287454.17000002</v>
      </c>
      <c r="F13" s="36">
        <v>335184386.60000002</v>
      </c>
      <c r="G13" s="36">
        <v>330143939.99999994</v>
      </c>
      <c r="H13" s="36">
        <f t="shared" ref="H13:H16" si="1">+D13+E13+F13+G13</f>
        <v>1343412505.6900001</v>
      </c>
    </row>
    <row r="14" spans="1:8" x14ac:dyDescent="0.25">
      <c r="A14" s="8" t="s">
        <v>11</v>
      </c>
      <c r="D14" s="36">
        <v>0</v>
      </c>
      <c r="H14" s="36">
        <f t="shared" si="1"/>
        <v>0</v>
      </c>
    </row>
    <row r="15" spans="1:8" x14ac:dyDescent="0.25">
      <c r="A15" s="8" t="s">
        <v>12</v>
      </c>
      <c r="B15" s="35">
        <v>160000000</v>
      </c>
      <c r="C15" s="35">
        <v>80000000</v>
      </c>
      <c r="H15" s="36">
        <f t="shared" si="1"/>
        <v>0</v>
      </c>
    </row>
    <row r="16" spans="1:8" x14ac:dyDescent="0.25">
      <c r="A16" s="8" t="s">
        <v>13</v>
      </c>
      <c r="B16" s="35">
        <v>7353211389</v>
      </c>
      <c r="C16" s="35">
        <v>7353211389</v>
      </c>
      <c r="D16" s="42">
        <v>630289011.58999991</v>
      </c>
      <c r="E16" s="43">
        <v>629435250.62</v>
      </c>
      <c r="F16" s="43">
        <v>627345680.29999995</v>
      </c>
      <c r="G16" s="43">
        <v>627230292.64999998</v>
      </c>
      <c r="H16" s="36">
        <f t="shared" si="1"/>
        <v>2514300235.1599998</v>
      </c>
    </row>
    <row r="17" spans="1:8" x14ac:dyDescent="0.25">
      <c r="A17" s="17" t="s">
        <v>14</v>
      </c>
      <c r="B17" s="44">
        <f>+B18+B19+B20+B21+B22+B23+B24+B25+B26</f>
        <v>5096470886</v>
      </c>
      <c r="C17" s="44">
        <f>+C18+C19+C20+C21+C22+C23+C24+C25+C26</f>
        <v>5121143215.3600006</v>
      </c>
      <c r="D17" s="45">
        <f>SUM(D18:D26)</f>
        <v>493032014.08000004</v>
      </c>
      <c r="E17" s="45">
        <f>SUM(E18:E26)</f>
        <v>419500231.75</v>
      </c>
      <c r="F17" s="45">
        <f>SUM(F18:F26)</f>
        <v>317672016.65000004</v>
      </c>
      <c r="G17" s="45">
        <f>SUM(G18:G26)</f>
        <v>192783965.01000005</v>
      </c>
      <c r="H17" s="45">
        <f>SUM(H18:H26)</f>
        <v>1422988227.49</v>
      </c>
    </row>
    <row r="18" spans="1:8" x14ac:dyDescent="0.25">
      <c r="A18" s="8" t="s">
        <v>15</v>
      </c>
      <c r="B18" s="35">
        <v>2400859437</v>
      </c>
      <c r="C18" s="35">
        <v>2388972581.46</v>
      </c>
      <c r="D18" s="36">
        <v>126130825.05</v>
      </c>
      <c r="E18" s="36">
        <v>221229436.78999999</v>
      </c>
      <c r="F18" s="36">
        <v>141662153.83000001</v>
      </c>
      <c r="G18" s="36">
        <v>162183674.04000002</v>
      </c>
      <c r="H18" s="36">
        <f>+D18+E18+F18+G18</f>
        <v>651206089.71000004</v>
      </c>
    </row>
    <row r="19" spans="1:8" x14ac:dyDescent="0.25">
      <c r="A19" s="8" t="s">
        <v>16</v>
      </c>
      <c r="B19" s="46">
        <v>76530481</v>
      </c>
      <c r="C19" s="35">
        <v>77518655</v>
      </c>
      <c r="D19" s="36">
        <v>0</v>
      </c>
      <c r="E19" s="36">
        <v>1733197.95</v>
      </c>
      <c r="F19" s="36">
        <v>1640001</v>
      </c>
      <c r="G19" s="36">
        <v>451479.87</v>
      </c>
      <c r="H19" s="36">
        <f t="shared" ref="H19:H26" si="2">+D19+E19+F19+G19</f>
        <v>3824678.8200000003</v>
      </c>
    </row>
    <row r="20" spans="1:8" x14ac:dyDescent="0.25">
      <c r="A20" s="8" t="s">
        <v>17</v>
      </c>
      <c r="B20" s="35">
        <v>110979317</v>
      </c>
      <c r="C20" s="35">
        <v>125369515</v>
      </c>
      <c r="D20" s="36">
        <v>2640697</v>
      </c>
      <c r="E20" s="36">
        <v>1346478.5</v>
      </c>
      <c r="F20" s="36">
        <v>7136642.25</v>
      </c>
      <c r="G20" s="36">
        <v>9652558.0199999996</v>
      </c>
      <c r="H20" s="36">
        <f t="shared" si="2"/>
        <v>20776375.77</v>
      </c>
    </row>
    <row r="21" spans="1:8" x14ac:dyDescent="0.25">
      <c r="A21" s="8" t="s">
        <v>18</v>
      </c>
      <c r="B21" s="35">
        <v>85841978</v>
      </c>
      <c r="C21" s="35">
        <v>85049978</v>
      </c>
      <c r="D21" s="36">
        <v>1947200</v>
      </c>
      <c r="E21" s="36">
        <v>6553609.6200000001</v>
      </c>
      <c r="F21" s="36">
        <v>3756040</v>
      </c>
      <c r="G21" s="36">
        <v>4784474.33</v>
      </c>
      <c r="H21" s="36">
        <f t="shared" si="2"/>
        <v>17041323.950000003</v>
      </c>
    </row>
    <row r="22" spans="1:8" x14ac:dyDescent="0.25">
      <c r="A22" s="8" t="s">
        <v>19</v>
      </c>
      <c r="B22" s="35">
        <v>113022308</v>
      </c>
      <c r="C22" s="35">
        <v>113322308</v>
      </c>
      <c r="D22" s="36">
        <v>2605226.2999999998</v>
      </c>
      <c r="E22" s="36">
        <v>4812088.92</v>
      </c>
      <c r="F22" s="36">
        <v>1038605.3</v>
      </c>
      <c r="G22" s="36">
        <v>1280618.47</v>
      </c>
      <c r="H22" s="36">
        <f t="shared" si="2"/>
        <v>9736538.9900000002</v>
      </c>
    </row>
    <row r="23" spans="1:8" x14ac:dyDescent="0.25">
      <c r="A23" s="8" t="s">
        <v>20</v>
      </c>
      <c r="B23" s="35">
        <v>4570000</v>
      </c>
      <c r="C23" s="35">
        <v>4570000</v>
      </c>
      <c r="E23" s="36">
        <v>0</v>
      </c>
      <c r="F23" s="36">
        <v>0</v>
      </c>
      <c r="H23" s="36">
        <f t="shared" si="2"/>
        <v>0</v>
      </c>
    </row>
    <row r="24" spans="1:8" x14ac:dyDescent="0.25">
      <c r="A24" s="8" t="s">
        <v>21</v>
      </c>
      <c r="B24" s="35">
        <v>268071778</v>
      </c>
      <c r="C24" s="35">
        <v>283320281</v>
      </c>
      <c r="D24" s="36">
        <v>0</v>
      </c>
      <c r="E24" s="36">
        <v>23505806.48</v>
      </c>
      <c r="F24" s="36">
        <v>3766499.91</v>
      </c>
      <c r="G24" s="36">
        <v>3120288.4800000004</v>
      </c>
      <c r="H24" s="36">
        <f t="shared" si="2"/>
        <v>30392594.870000001</v>
      </c>
    </row>
    <row r="25" spans="1:8" x14ac:dyDescent="0.25">
      <c r="A25" s="8" t="s">
        <v>22</v>
      </c>
      <c r="B25" s="35">
        <v>2016378095</v>
      </c>
      <c r="C25" s="35">
        <v>2022802404.9000001</v>
      </c>
      <c r="D25" s="36">
        <v>359708065.73000002</v>
      </c>
      <c r="E25" s="36">
        <v>160003413.52000001</v>
      </c>
      <c r="F25" s="36">
        <v>158355874.38999999</v>
      </c>
      <c r="G25" s="36">
        <v>9973436.4399999995</v>
      </c>
      <c r="H25" s="36">
        <f t="shared" si="2"/>
        <v>688040790.08000004</v>
      </c>
    </row>
    <row r="26" spans="1:8" x14ac:dyDescent="0.25">
      <c r="A26" s="8" t="s">
        <v>23</v>
      </c>
      <c r="B26" s="35">
        <v>20217492</v>
      </c>
      <c r="C26" s="35">
        <v>20217492</v>
      </c>
      <c r="E26" s="36">
        <v>316199.96999999997</v>
      </c>
      <c r="F26" s="36">
        <v>316199.96999999997</v>
      </c>
      <c r="G26" s="36">
        <v>1337435.3600000001</v>
      </c>
      <c r="H26" s="36">
        <f t="shared" si="2"/>
        <v>1969835.3</v>
      </c>
    </row>
    <row r="27" spans="1:8" x14ac:dyDescent="0.25">
      <c r="A27" s="17" t="s">
        <v>24</v>
      </c>
      <c r="B27" s="47">
        <f>+B28+B29+B30+B31+B32+B33+B34+B36</f>
        <v>3334918601</v>
      </c>
      <c r="C27" s="47">
        <f>+C28+C29+C30+C31+C32+C33+C34+C36+C35</f>
        <v>3310246271.6399999</v>
      </c>
      <c r="D27" s="48">
        <f>SUM(D28:D36)</f>
        <v>8019433.0299999993</v>
      </c>
      <c r="E27" s="48">
        <f>SUM(E28:E36)</f>
        <v>34167862.359999999</v>
      </c>
      <c r="F27" s="48">
        <f>SUM(F28:F36)</f>
        <v>102572360.68000001</v>
      </c>
      <c r="G27" s="48">
        <f>SUM(G28:G36)</f>
        <v>235671315.69</v>
      </c>
      <c r="H27" s="48">
        <f>SUM(H28:H36)</f>
        <v>380430971.76000005</v>
      </c>
    </row>
    <row r="28" spans="1:8" x14ac:dyDescent="0.25">
      <c r="A28" s="8" t="s">
        <v>25</v>
      </c>
      <c r="B28" s="35">
        <v>528456601</v>
      </c>
      <c r="C28" s="35">
        <v>500838612.1099999</v>
      </c>
      <c r="D28" s="36">
        <v>0</v>
      </c>
      <c r="E28" s="36">
        <v>15661.8</v>
      </c>
      <c r="F28" s="36">
        <v>0</v>
      </c>
      <c r="G28" s="36">
        <v>32735405.670000002</v>
      </c>
      <c r="H28" s="36">
        <f>+D28+E28+F28+G28</f>
        <v>32751067.470000003</v>
      </c>
    </row>
    <row r="29" spans="1:8" x14ac:dyDescent="0.25">
      <c r="A29" s="8" t="s">
        <v>26</v>
      </c>
      <c r="B29" s="46">
        <v>10960506</v>
      </c>
      <c r="C29" s="35">
        <v>10963506</v>
      </c>
      <c r="D29" s="36">
        <v>422481.3</v>
      </c>
      <c r="E29" s="36">
        <v>0</v>
      </c>
      <c r="F29" s="36">
        <v>83544</v>
      </c>
      <c r="G29" s="36">
        <v>756844.7</v>
      </c>
      <c r="H29" s="36">
        <f t="shared" ref="H29:H36" si="3">+D29+E29+F29+G29</f>
        <v>1262870</v>
      </c>
    </row>
    <row r="30" spans="1:8" x14ac:dyDescent="0.25">
      <c r="A30" s="8" t="s">
        <v>27</v>
      </c>
      <c r="B30" s="35">
        <v>15173732</v>
      </c>
      <c r="C30" s="35">
        <v>15177670.33</v>
      </c>
      <c r="D30" s="36">
        <v>0</v>
      </c>
      <c r="E30" s="36">
        <v>0</v>
      </c>
      <c r="F30" s="36">
        <v>0</v>
      </c>
      <c r="G30" s="36">
        <v>283500</v>
      </c>
      <c r="H30" s="36">
        <f t="shared" si="3"/>
        <v>283500</v>
      </c>
    </row>
    <row r="31" spans="1:8" x14ac:dyDescent="0.25">
      <c r="A31" s="8" t="s">
        <v>28</v>
      </c>
      <c r="B31" s="35">
        <v>1393843598</v>
      </c>
      <c r="C31" s="35">
        <v>1415815299.3899999</v>
      </c>
      <c r="D31" s="36">
        <v>0</v>
      </c>
      <c r="E31" s="36">
        <v>18306059.579999998</v>
      </c>
      <c r="F31" s="36">
        <v>83595421.859999999</v>
      </c>
      <c r="G31" s="36">
        <v>48091033.100000001</v>
      </c>
      <c r="H31" s="36">
        <f t="shared" si="3"/>
        <v>149992514.53999999</v>
      </c>
    </row>
    <row r="32" spans="1:8" x14ac:dyDescent="0.25">
      <c r="A32" s="8" t="s">
        <v>29</v>
      </c>
      <c r="B32" s="35">
        <v>74329081</v>
      </c>
      <c r="C32" s="35">
        <v>79406719.799999997</v>
      </c>
      <c r="D32" s="36">
        <v>0</v>
      </c>
      <c r="E32" s="36">
        <v>0</v>
      </c>
      <c r="F32" s="36">
        <v>0</v>
      </c>
      <c r="G32" s="36">
        <v>5395940.1899999995</v>
      </c>
      <c r="H32" s="36">
        <f t="shared" si="3"/>
        <v>5395940.1899999995</v>
      </c>
    </row>
    <row r="33" spans="1:8" x14ac:dyDescent="0.25">
      <c r="A33" s="8" t="s">
        <v>30</v>
      </c>
      <c r="B33" s="35">
        <v>9016587</v>
      </c>
      <c r="C33" s="35">
        <v>9016587</v>
      </c>
      <c r="D33" s="36">
        <v>10893.83</v>
      </c>
      <c r="E33" s="36">
        <v>0</v>
      </c>
      <c r="F33" s="36">
        <v>35988.69</v>
      </c>
      <c r="H33" s="36">
        <f t="shared" si="3"/>
        <v>46882.520000000004</v>
      </c>
    </row>
    <row r="34" spans="1:8" x14ac:dyDescent="0.25">
      <c r="A34" s="8" t="s">
        <v>31</v>
      </c>
      <c r="B34" s="35">
        <v>578257885</v>
      </c>
      <c r="C34" s="35">
        <v>567800472.20000005</v>
      </c>
      <c r="D34" s="36">
        <v>2912</v>
      </c>
      <c r="E34" s="36">
        <v>0</v>
      </c>
      <c r="F34" s="36">
        <v>113354.93</v>
      </c>
      <c r="G34" s="36">
        <v>76770593.270000011</v>
      </c>
      <c r="H34" s="36">
        <f t="shared" si="3"/>
        <v>76886860.200000018</v>
      </c>
    </row>
    <row r="35" spans="1:8" x14ac:dyDescent="0.25">
      <c r="A35" s="8" t="s">
        <v>32</v>
      </c>
      <c r="C35" s="35">
        <v>711227404.81000006</v>
      </c>
      <c r="D35" s="36">
        <v>7583145.8999999994</v>
      </c>
      <c r="F35" s="36">
        <v>18744051.199999999</v>
      </c>
      <c r="G35" s="36">
        <v>71637998.760000005</v>
      </c>
      <c r="H35" s="36">
        <f t="shared" si="3"/>
        <v>97965195.859999999</v>
      </c>
    </row>
    <row r="36" spans="1:8" x14ac:dyDescent="0.25">
      <c r="A36" s="8" t="s">
        <v>33</v>
      </c>
      <c r="B36" s="35">
        <v>724880611</v>
      </c>
      <c r="E36" s="36">
        <v>15846140.98</v>
      </c>
      <c r="H36" s="36">
        <f t="shared" si="3"/>
        <v>15846140.98</v>
      </c>
    </row>
    <row r="37" spans="1:8" x14ac:dyDescent="0.25">
      <c r="A37" s="17" t="s">
        <v>34</v>
      </c>
      <c r="B37" s="49">
        <f>+B38+B39+B40+B41+B42+B43+B44+B45</f>
        <v>10000000</v>
      </c>
      <c r="C37" s="49">
        <f>+C38+C39+C40+C41+C42+C43+C44+C45</f>
        <v>10000000</v>
      </c>
      <c r="D37" s="50">
        <f>+D38+D39+D40+D41+D42+D43+D44+D45</f>
        <v>0</v>
      </c>
      <c r="E37" s="50"/>
      <c r="F37" s="50"/>
      <c r="G37" s="50"/>
      <c r="H37" s="36">
        <f t="shared" ref="H37" si="4">+D37+E37</f>
        <v>0</v>
      </c>
    </row>
    <row r="38" spans="1:8" x14ac:dyDescent="0.25">
      <c r="A38" s="8" t="s">
        <v>35</v>
      </c>
      <c r="B38" s="51">
        <v>10000000</v>
      </c>
      <c r="C38" s="35">
        <v>10000000</v>
      </c>
      <c r="H38" s="36">
        <f t="shared" ref="H38:H83" si="5">+D38</f>
        <v>0</v>
      </c>
    </row>
    <row r="39" spans="1:8" x14ac:dyDescent="0.25">
      <c r="A39" s="8" t="s">
        <v>36</v>
      </c>
      <c r="B39" s="51">
        <v>0</v>
      </c>
      <c r="C39" s="51"/>
      <c r="H39" s="36">
        <f t="shared" si="5"/>
        <v>0</v>
      </c>
    </row>
    <row r="40" spans="1:8" x14ac:dyDescent="0.25">
      <c r="A40" s="8" t="s">
        <v>37</v>
      </c>
      <c r="B40" s="51">
        <v>0</v>
      </c>
      <c r="C40" s="51">
        <v>0</v>
      </c>
      <c r="H40" s="36">
        <f t="shared" si="5"/>
        <v>0</v>
      </c>
    </row>
    <row r="41" spans="1:8" x14ac:dyDescent="0.25">
      <c r="A41" s="8" t="s">
        <v>38</v>
      </c>
      <c r="B41" s="51">
        <v>0</v>
      </c>
      <c r="C41" s="51">
        <v>0</v>
      </c>
      <c r="H41" s="36">
        <f t="shared" si="5"/>
        <v>0</v>
      </c>
    </row>
    <row r="42" spans="1:8" x14ac:dyDescent="0.25">
      <c r="A42" s="8" t="s">
        <v>39</v>
      </c>
      <c r="B42" s="51">
        <v>0</v>
      </c>
      <c r="C42" s="51">
        <v>0</v>
      </c>
      <c r="H42" s="36">
        <f t="shared" si="5"/>
        <v>0</v>
      </c>
    </row>
    <row r="43" spans="1:8" x14ac:dyDescent="0.25">
      <c r="A43" s="8" t="s">
        <v>40</v>
      </c>
      <c r="B43" s="51">
        <v>0</v>
      </c>
      <c r="C43" s="51">
        <v>0</v>
      </c>
      <c r="H43" s="36">
        <f t="shared" si="5"/>
        <v>0</v>
      </c>
    </row>
    <row r="44" spans="1:8" x14ac:dyDescent="0.25">
      <c r="A44" s="8" t="s">
        <v>41</v>
      </c>
      <c r="B44" s="51">
        <v>0</v>
      </c>
      <c r="C44" s="51">
        <v>0</v>
      </c>
      <c r="H44" s="36">
        <f t="shared" si="5"/>
        <v>0</v>
      </c>
    </row>
    <row r="45" spans="1:8" ht="37.15" customHeight="1" x14ac:dyDescent="0.25">
      <c r="A45" s="8" t="s">
        <v>42</v>
      </c>
      <c r="B45" s="51">
        <v>0</v>
      </c>
      <c r="C45" s="51">
        <v>0</v>
      </c>
      <c r="H45" s="36">
        <f t="shared" si="5"/>
        <v>0</v>
      </c>
    </row>
    <row r="46" spans="1:8" ht="15" hidden="1" customHeight="1" x14ac:dyDescent="0.25">
      <c r="A46" s="17" t="s">
        <v>43</v>
      </c>
      <c r="B46" s="51">
        <f>+B47+B48+B49+B50+B51+B52</f>
        <v>0</v>
      </c>
      <c r="C46" s="51">
        <v>0</v>
      </c>
      <c r="H46" s="36">
        <f t="shared" si="5"/>
        <v>0</v>
      </c>
    </row>
    <row r="47" spans="1:8" ht="15" hidden="1" customHeight="1" x14ac:dyDescent="0.25">
      <c r="A47" s="8" t="s">
        <v>44</v>
      </c>
      <c r="B47" s="51">
        <v>0</v>
      </c>
      <c r="C47" s="51">
        <v>0</v>
      </c>
      <c r="H47" s="36">
        <f t="shared" si="5"/>
        <v>0</v>
      </c>
    </row>
    <row r="48" spans="1:8" ht="15" hidden="1" customHeight="1" x14ac:dyDescent="0.25">
      <c r="A48" s="8" t="s">
        <v>45</v>
      </c>
      <c r="B48" s="51">
        <v>0</v>
      </c>
      <c r="C48" s="51">
        <v>0</v>
      </c>
      <c r="H48" s="36">
        <f t="shared" si="5"/>
        <v>0</v>
      </c>
    </row>
    <row r="49" spans="1:8" ht="15" hidden="1" customHeight="1" x14ac:dyDescent="0.25">
      <c r="A49" s="8" t="s">
        <v>46</v>
      </c>
      <c r="B49" s="51">
        <v>0</v>
      </c>
      <c r="C49" s="51">
        <v>0</v>
      </c>
      <c r="H49" s="36">
        <f t="shared" si="5"/>
        <v>0</v>
      </c>
    </row>
    <row r="50" spans="1:8" ht="15" hidden="1" customHeight="1" x14ac:dyDescent="0.25">
      <c r="A50" s="8" t="s">
        <v>47</v>
      </c>
      <c r="B50" s="51">
        <v>0</v>
      </c>
      <c r="C50" s="51">
        <v>0</v>
      </c>
      <c r="H50" s="36">
        <f t="shared" si="5"/>
        <v>0</v>
      </c>
    </row>
    <row r="51" spans="1:8" ht="15" hidden="1" customHeight="1" x14ac:dyDescent="0.25">
      <c r="A51" s="8" t="s">
        <v>48</v>
      </c>
      <c r="B51" s="51">
        <v>0</v>
      </c>
      <c r="C51" s="51">
        <v>0</v>
      </c>
      <c r="H51" s="36">
        <f t="shared" si="5"/>
        <v>0</v>
      </c>
    </row>
    <row r="52" spans="1:8" ht="15" hidden="1" customHeight="1" x14ac:dyDescent="0.25">
      <c r="A52" s="8" t="s">
        <v>49</v>
      </c>
      <c r="B52" s="51">
        <v>0</v>
      </c>
      <c r="C52" s="51">
        <v>0</v>
      </c>
      <c r="H52" s="36">
        <f t="shared" si="5"/>
        <v>0</v>
      </c>
    </row>
    <row r="53" spans="1:8" ht="15" customHeight="1" x14ac:dyDescent="0.25">
      <c r="A53" s="17" t="s">
        <v>50</v>
      </c>
      <c r="B53" s="47">
        <f>+B54+B55+B56+B57+B58+B59+B60+B61+B62</f>
        <v>725214715</v>
      </c>
      <c r="C53" s="47">
        <f>+C54+C55+C56+C57+C58+C59+C61+C62</f>
        <v>725214715</v>
      </c>
      <c r="D53" s="48">
        <f>SUM(D54:D62)</f>
        <v>45056906.859999999</v>
      </c>
      <c r="E53" s="48">
        <f>SUM(E54:E62)</f>
        <v>10895058</v>
      </c>
      <c r="F53" s="48">
        <f>SUM(F54:F62)</f>
        <v>161378673.56</v>
      </c>
      <c r="G53" s="48">
        <f>SUM(G54:G62)</f>
        <v>3800000</v>
      </c>
      <c r="H53" s="48">
        <f>SUM(H54:H62)</f>
        <v>221130638.42000002</v>
      </c>
    </row>
    <row r="54" spans="1:8" x14ac:dyDescent="0.25">
      <c r="A54" s="8" t="s">
        <v>51</v>
      </c>
      <c r="B54" s="52">
        <v>237825731</v>
      </c>
      <c r="C54" s="35">
        <v>236325731</v>
      </c>
      <c r="D54" s="36">
        <v>28754368.620000001</v>
      </c>
      <c r="E54" s="36">
        <v>9022752</v>
      </c>
      <c r="F54" s="36">
        <v>7561281.5800000001</v>
      </c>
      <c r="G54" s="36">
        <v>3800000</v>
      </c>
      <c r="H54" s="36">
        <f>+D54+E54+F54+G54</f>
        <v>49138402.200000003</v>
      </c>
    </row>
    <row r="55" spans="1:8" x14ac:dyDescent="0.25">
      <c r="A55" s="8" t="s">
        <v>52</v>
      </c>
      <c r="B55" s="35">
        <v>4641000</v>
      </c>
      <c r="C55" s="35">
        <v>5141000</v>
      </c>
      <c r="D55" s="36">
        <v>76228</v>
      </c>
      <c r="E55" s="36">
        <v>0</v>
      </c>
      <c r="H55" s="36">
        <f t="shared" ref="H55:H61" si="6">+D55+E55+F55+G55</f>
        <v>76228</v>
      </c>
    </row>
    <row r="56" spans="1:8" x14ac:dyDescent="0.25">
      <c r="A56" s="8" t="s">
        <v>53</v>
      </c>
      <c r="B56" s="35">
        <v>318026753</v>
      </c>
      <c r="C56" s="35">
        <v>318026753</v>
      </c>
      <c r="D56" s="36">
        <v>8345342.9500000002</v>
      </c>
      <c r="E56" s="36">
        <v>1872306</v>
      </c>
      <c r="F56" s="36">
        <v>65428521.979999997</v>
      </c>
      <c r="H56" s="36">
        <f t="shared" si="6"/>
        <v>75646170.929999992</v>
      </c>
    </row>
    <row r="57" spans="1:8" x14ac:dyDescent="0.25">
      <c r="A57" s="8" t="s">
        <v>54</v>
      </c>
      <c r="B57" s="51">
        <v>21100000</v>
      </c>
      <c r="C57" s="35">
        <v>21100000</v>
      </c>
      <c r="D57" s="36">
        <v>0</v>
      </c>
      <c r="E57" s="36">
        <v>0</v>
      </c>
      <c r="F57" s="36">
        <v>38024250</v>
      </c>
      <c r="H57" s="36">
        <f t="shared" si="6"/>
        <v>38024250</v>
      </c>
    </row>
    <row r="58" spans="1:8" x14ac:dyDescent="0.25">
      <c r="A58" s="8" t="s">
        <v>55</v>
      </c>
      <c r="B58" s="51">
        <v>76125473</v>
      </c>
      <c r="C58" s="35">
        <v>77125473</v>
      </c>
      <c r="D58" s="36">
        <v>5171023.49</v>
      </c>
      <c r="E58" s="36">
        <v>0</v>
      </c>
      <c r="F58" s="36">
        <v>364620</v>
      </c>
      <c r="H58" s="36">
        <f t="shared" si="6"/>
        <v>5535643.4900000002</v>
      </c>
    </row>
    <row r="59" spans="1:8" x14ac:dyDescent="0.25">
      <c r="A59" s="8" t="s">
        <v>56</v>
      </c>
      <c r="B59" s="51">
        <v>7000000</v>
      </c>
      <c r="C59" s="35">
        <v>7000000</v>
      </c>
      <c r="H59" s="36">
        <f t="shared" si="6"/>
        <v>0</v>
      </c>
    </row>
    <row r="60" spans="1:8" x14ac:dyDescent="0.25">
      <c r="A60" s="8" t="s">
        <v>57</v>
      </c>
      <c r="B60" s="51"/>
      <c r="D60" s="36">
        <v>1247145</v>
      </c>
      <c r="E60" s="36">
        <v>0</v>
      </c>
      <c r="F60" s="36">
        <v>0</v>
      </c>
      <c r="H60" s="36">
        <f t="shared" si="6"/>
        <v>1247145</v>
      </c>
    </row>
    <row r="61" spans="1:8" x14ac:dyDescent="0.25">
      <c r="A61" s="8" t="s">
        <v>58</v>
      </c>
      <c r="B61" s="51">
        <v>54795758</v>
      </c>
      <c r="C61" s="35">
        <v>54795758</v>
      </c>
      <c r="D61" s="36">
        <v>1462798.8</v>
      </c>
      <c r="F61" s="36">
        <v>50000000</v>
      </c>
      <c r="H61" s="36">
        <f t="shared" si="6"/>
        <v>51462798.799999997</v>
      </c>
    </row>
    <row r="62" spans="1:8" x14ac:dyDescent="0.25">
      <c r="A62" s="8" t="s">
        <v>59</v>
      </c>
      <c r="B62" s="51">
        <v>5700000</v>
      </c>
      <c r="C62" s="35">
        <v>5700000</v>
      </c>
      <c r="H62" s="36">
        <f t="shared" ref="H55:H62" si="7">+D62+E62+F62</f>
        <v>0</v>
      </c>
    </row>
    <row r="63" spans="1:8" x14ac:dyDescent="0.25">
      <c r="A63" s="17" t="s">
        <v>60</v>
      </c>
      <c r="B63" s="44">
        <f>+B64+B65+B66</f>
        <v>1517944506</v>
      </c>
      <c r="C63" s="44">
        <f>+C64+C65+C66</f>
        <v>1517944506</v>
      </c>
      <c r="D63" s="44">
        <f t="shared" ref="D63:H63" si="8">+D64+D65+D66</f>
        <v>0</v>
      </c>
      <c r="E63" s="44">
        <f t="shared" si="8"/>
        <v>268026515.31</v>
      </c>
      <c r="F63" s="44">
        <f t="shared" si="8"/>
        <v>81529108.170000002</v>
      </c>
      <c r="G63" s="44">
        <f t="shared" si="8"/>
        <v>27960195.219999999</v>
      </c>
      <c r="H63" s="44">
        <f t="shared" si="8"/>
        <v>377515818.70000005</v>
      </c>
    </row>
    <row r="64" spans="1:8" x14ac:dyDescent="0.25">
      <c r="A64" s="8" t="s">
        <v>61</v>
      </c>
      <c r="B64" s="51">
        <v>1517944506</v>
      </c>
      <c r="C64" s="35">
        <v>1517944506</v>
      </c>
      <c r="E64" s="36">
        <v>268026515.31</v>
      </c>
      <c r="F64" s="36">
        <v>81529108.170000002</v>
      </c>
      <c r="G64" s="36">
        <v>27960195.219999999</v>
      </c>
      <c r="H64" s="36">
        <f>+D64+E64+F64+G64</f>
        <v>377515818.70000005</v>
      </c>
    </row>
    <row r="65" spans="1:8" x14ac:dyDescent="0.25">
      <c r="A65" s="8" t="s">
        <v>62</v>
      </c>
      <c r="B65" s="51"/>
      <c r="H65" s="36">
        <f t="shared" si="5"/>
        <v>0</v>
      </c>
    </row>
    <row r="66" spans="1:8" x14ac:dyDescent="0.25">
      <c r="A66" s="8" t="s">
        <v>63</v>
      </c>
      <c r="B66" s="51">
        <v>0</v>
      </c>
      <c r="C66" s="51">
        <v>0</v>
      </c>
      <c r="H66" s="36">
        <f t="shared" si="5"/>
        <v>0</v>
      </c>
    </row>
    <row r="67" spans="1:8" ht="27" x14ac:dyDescent="0.25">
      <c r="A67" s="8" t="s">
        <v>64</v>
      </c>
      <c r="B67" s="51"/>
      <c r="C67" s="51"/>
      <c r="H67" s="36">
        <f t="shared" si="5"/>
        <v>0</v>
      </c>
    </row>
    <row r="68" spans="1:8" x14ac:dyDescent="0.25">
      <c r="A68" s="17" t="s">
        <v>65</v>
      </c>
      <c r="B68" s="51"/>
      <c r="C68" s="51"/>
      <c r="H68" s="36">
        <f t="shared" si="5"/>
        <v>0</v>
      </c>
    </row>
    <row r="69" spans="1:8" x14ac:dyDescent="0.25">
      <c r="A69" s="8" t="s">
        <v>66</v>
      </c>
      <c r="B69" s="51"/>
      <c r="C69" s="51"/>
      <c r="H69" s="36">
        <f t="shared" si="5"/>
        <v>0</v>
      </c>
    </row>
    <row r="70" spans="1:8" x14ac:dyDescent="0.25">
      <c r="A70" s="8" t="s">
        <v>67</v>
      </c>
      <c r="B70" s="51"/>
      <c r="C70" s="51"/>
      <c r="H70" s="36">
        <f t="shared" si="5"/>
        <v>0</v>
      </c>
    </row>
    <row r="71" spans="1:8" x14ac:dyDescent="0.25">
      <c r="A71" s="17" t="s">
        <v>68</v>
      </c>
      <c r="B71" s="51"/>
      <c r="C71" s="51"/>
      <c r="H71" s="36">
        <f t="shared" si="5"/>
        <v>0</v>
      </c>
    </row>
    <row r="72" spans="1:8" x14ac:dyDescent="0.25">
      <c r="A72" s="8" t="s">
        <v>69</v>
      </c>
      <c r="B72" s="51"/>
      <c r="C72" s="51"/>
      <c r="H72" s="36">
        <f t="shared" si="5"/>
        <v>0</v>
      </c>
    </row>
    <row r="73" spans="1:8" x14ac:dyDescent="0.25">
      <c r="A73" s="8" t="s">
        <v>70</v>
      </c>
      <c r="B73" s="51"/>
      <c r="C73" s="51"/>
      <c r="H73" s="36">
        <f t="shared" si="5"/>
        <v>0</v>
      </c>
    </row>
    <row r="74" spans="1:8" x14ac:dyDescent="0.25">
      <c r="A74" s="8" t="s">
        <v>71</v>
      </c>
      <c r="B74" s="51"/>
      <c r="C74" s="51"/>
      <c r="H74" s="36">
        <f t="shared" si="5"/>
        <v>0</v>
      </c>
    </row>
    <row r="75" spans="1:8" hidden="1" x14ac:dyDescent="0.25">
      <c r="A75" s="17" t="s">
        <v>72</v>
      </c>
      <c r="B75" s="51"/>
      <c r="C75" s="51"/>
      <c r="H75" s="36">
        <f t="shared" si="5"/>
        <v>0</v>
      </c>
    </row>
    <row r="76" spans="1:8" hidden="1" x14ac:dyDescent="0.25">
      <c r="A76" s="8" t="s">
        <v>73</v>
      </c>
      <c r="B76" s="51"/>
      <c r="C76" s="51"/>
      <c r="H76" s="36">
        <f t="shared" si="5"/>
        <v>0</v>
      </c>
    </row>
    <row r="77" spans="1:8" hidden="1" x14ac:dyDescent="0.25">
      <c r="A77" s="8" t="s">
        <v>74</v>
      </c>
      <c r="B77" s="51"/>
      <c r="C77" s="51"/>
      <c r="H77" s="36">
        <f t="shared" si="5"/>
        <v>0</v>
      </c>
    </row>
    <row r="78" spans="1:8" hidden="1" x14ac:dyDescent="0.25">
      <c r="A78" s="8" t="s">
        <v>75</v>
      </c>
      <c r="B78" s="51"/>
      <c r="C78" s="51"/>
      <c r="H78" s="36">
        <f t="shared" si="5"/>
        <v>0</v>
      </c>
    </row>
    <row r="79" spans="1:8" hidden="1" x14ac:dyDescent="0.25">
      <c r="A79" s="8" t="s">
        <v>76</v>
      </c>
      <c r="B79" s="51"/>
      <c r="C79" s="51"/>
      <c r="H79" s="36">
        <f t="shared" si="5"/>
        <v>0</v>
      </c>
    </row>
    <row r="80" spans="1:8" hidden="1" x14ac:dyDescent="0.25">
      <c r="A80" s="8" t="s">
        <v>77</v>
      </c>
      <c r="B80" s="51"/>
      <c r="C80" s="51"/>
      <c r="H80" s="36">
        <f t="shared" si="5"/>
        <v>0</v>
      </c>
    </row>
    <row r="81" spans="1:8" hidden="1" x14ac:dyDescent="0.25">
      <c r="A81" s="8" t="s">
        <v>78</v>
      </c>
      <c r="B81" s="51"/>
      <c r="C81" s="51"/>
      <c r="H81" s="36">
        <f t="shared" si="5"/>
        <v>0</v>
      </c>
    </row>
    <row r="82" spans="1:8" hidden="1" x14ac:dyDescent="0.25">
      <c r="A82" s="8" t="s">
        <v>79</v>
      </c>
      <c r="B82" s="51"/>
      <c r="C82" s="51"/>
      <c r="H82" s="36">
        <f t="shared" si="5"/>
        <v>0</v>
      </c>
    </row>
    <row r="83" spans="1:8" hidden="1" x14ac:dyDescent="0.25">
      <c r="A83" s="17" t="s">
        <v>80</v>
      </c>
      <c r="B83" s="51"/>
      <c r="C83" s="51"/>
      <c r="H83" s="36">
        <f t="shared" si="5"/>
        <v>0</v>
      </c>
    </row>
    <row r="84" spans="1:8" x14ac:dyDescent="0.25">
      <c r="A84" s="22" t="s">
        <v>81</v>
      </c>
      <c r="B84" s="53">
        <f t="shared" ref="B84:H84" si="9">+B11+B17+B27+B37+B53+B63</f>
        <v>76443013385</v>
      </c>
      <c r="C84" s="53">
        <f t="shared" si="9"/>
        <v>76443013385</v>
      </c>
      <c r="D84" s="54">
        <f t="shared" si="9"/>
        <v>5617194892.0899982</v>
      </c>
      <c r="E84" s="54">
        <f t="shared" si="9"/>
        <v>5785027750.5900002</v>
      </c>
      <c r="F84" s="54">
        <f t="shared" si="9"/>
        <v>5719668432.0500011</v>
      </c>
      <c r="G84" s="54">
        <f t="shared" si="9"/>
        <v>5476459980.8599987</v>
      </c>
      <c r="H84" s="54">
        <f>+H11+H17+H27+H37+H53+H63</f>
        <v>22598351055.589996</v>
      </c>
    </row>
    <row r="85" spans="1:8" ht="14.25" thickBot="1" x14ac:dyDescent="0.3">
      <c r="A85" s="8" t="s">
        <v>95</v>
      </c>
    </row>
    <row r="86" spans="1:8" ht="42" customHeight="1" thickBot="1" x14ac:dyDescent="0.3">
      <c r="A86" s="55" t="s">
        <v>101</v>
      </c>
    </row>
    <row r="87" spans="1:8" ht="57" customHeight="1" thickBot="1" x14ac:dyDescent="0.3">
      <c r="A87" s="56" t="s">
        <v>102</v>
      </c>
    </row>
    <row r="90" spans="1:8" x14ac:dyDescent="0.25">
      <c r="B90" s="57"/>
      <c r="C90" s="57"/>
    </row>
    <row r="91" spans="1:8" x14ac:dyDescent="0.25">
      <c r="B91" s="57"/>
      <c r="C91" s="57"/>
    </row>
    <row r="92" spans="1:8" x14ac:dyDescent="0.25">
      <c r="A92" s="34" t="s">
        <v>84</v>
      </c>
      <c r="B92" s="35" t="s">
        <v>92</v>
      </c>
      <c r="C92" s="34"/>
    </row>
    <row r="93" spans="1:8" x14ac:dyDescent="0.25">
      <c r="A93" s="49" t="s">
        <v>90</v>
      </c>
      <c r="B93" s="49" t="s">
        <v>98</v>
      </c>
      <c r="C93" s="49"/>
    </row>
    <row r="94" spans="1:8" x14ac:dyDescent="0.25">
      <c r="A94" s="58" t="s">
        <v>96</v>
      </c>
      <c r="B94" s="35" t="s">
        <v>99</v>
      </c>
      <c r="C94" s="58"/>
    </row>
    <row r="95" spans="1:8" x14ac:dyDescent="0.25">
      <c r="A95" s="34" t="s">
        <v>85</v>
      </c>
      <c r="B95" s="35" t="s">
        <v>85</v>
      </c>
      <c r="C95" s="34"/>
    </row>
  </sheetData>
  <mergeCells count="9">
    <mergeCell ref="A3:H3"/>
    <mergeCell ref="A4:H4"/>
    <mergeCell ref="A5:H5"/>
    <mergeCell ref="A6:H6"/>
    <mergeCell ref="A7:H7"/>
    <mergeCell ref="A8:A9"/>
    <mergeCell ref="B8:B9"/>
    <mergeCell ref="C8:C9"/>
    <mergeCell ref="D8:H8"/>
  </mergeCells>
  <pageMargins left="0.25" right="0.25" top="0.75" bottom="0.75" header="0.3" footer="0.3"/>
  <pageSetup paperSize="5" scale="66" fitToHeight="0" orientation="landscape" r:id="rId1"/>
  <rowBreaks count="1" manualBreakCount="1">
    <brk id="44" max="8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851A21-FD0D-4B5A-9CC9-F41904DBD502}">
  <sheetPr>
    <pageSetUpPr fitToPage="1"/>
  </sheetPr>
  <dimension ref="A1:G95"/>
  <sheetViews>
    <sheetView view="pageBreakPreview" zoomScaleNormal="100" zoomScaleSheetLayoutView="100" workbookViewId="0">
      <selection activeCell="A26" sqref="A26"/>
    </sheetView>
  </sheetViews>
  <sheetFormatPr baseColWidth="10" defaultColWidth="11.42578125" defaultRowHeight="13.5" x14ac:dyDescent="0.25"/>
  <cols>
    <col min="1" max="1" width="78.7109375" style="34" customWidth="1"/>
    <col min="2" max="2" width="28" style="35" customWidth="1"/>
    <col min="3" max="3" width="31.28515625" style="35" customWidth="1"/>
    <col min="4" max="7" width="24.28515625" style="36" customWidth="1"/>
    <col min="8" max="10" width="0" style="34" hidden="1" customWidth="1"/>
    <col min="11" max="16384" width="11.42578125" style="34"/>
  </cols>
  <sheetData>
    <row r="1" spans="1:7" ht="7.5" customHeight="1" x14ac:dyDescent="0.25"/>
    <row r="2" spans="1:7" hidden="1" x14ac:dyDescent="0.25"/>
    <row r="3" spans="1:7" ht="28.5" customHeight="1" x14ac:dyDescent="0.25">
      <c r="A3" s="59" t="s">
        <v>0</v>
      </c>
      <c r="B3" s="60"/>
      <c r="C3" s="60"/>
      <c r="D3" s="60"/>
      <c r="E3" s="60"/>
      <c r="F3" s="60"/>
      <c r="G3" s="60"/>
    </row>
    <row r="4" spans="1:7" ht="21" customHeight="1" x14ac:dyDescent="0.25">
      <c r="A4" s="61" t="s">
        <v>1</v>
      </c>
      <c r="B4" s="62"/>
      <c r="C4" s="62"/>
      <c r="D4" s="62"/>
      <c r="E4" s="62"/>
      <c r="F4" s="62"/>
      <c r="G4" s="62"/>
    </row>
    <row r="5" spans="1:7" s="37" customFormat="1" x14ac:dyDescent="0.25">
      <c r="A5" s="63" t="s">
        <v>89</v>
      </c>
      <c r="B5" s="64"/>
      <c r="C5" s="64"/>
      <c r="D5" s="64"/>
      <c r="E5" s="64"/>
      <c r="F5" s="64"/>
      <c r="G5" s="65"/>
    </row>
    <row r="6" spans="1:7" ht="15.75" customHeight="1" x14ac:dyDescent="0.25">
      <c r="A6" s="66" t="s">
        <v>2</v>
      </c>
      <c r="B6" s="67"/>
      <c r="C6" s="67"/>
      <c r="D6" s="67"/>
      <c r="E6" s="67"/>
      <c r="F6" s="67"/>
      <c r="G6" s="67"/>
    </row>
    <row r="7" spans="1:7" ht="15.75" customHeight="1" x14ac:dyDescent="0.25">
      <c r="A7" s="67" t="s">
        <v>3</v>
      </c>
      <c r="B7" s="67"/>
      <c r="C7" s="67"/>
      <c r="D7" s="67"/>
      <c r="E7" s="67"/>
      <c r="F7" s="67"/>
      <c r="G7" s="67"/>
    </row>
    <row r="8" spans="1:7" ht="24.75" customHeight="1" x14ac:dyDescent="0.25">
      <c r="A8" s="68" t="s">
        <v>4</v>
      </c>
      <c r="B8" s="69" t="s">
        <v>5</v>
      </c>
      <c r="C8" s="69" t="s">
        <v>6</v>
      </c>
      <c r="D8" s="71" t="s">
        <v>100</v>
      </c>
      <c r="E8" s="72"/>
      <c r="F8" s="72"/>
      <c r="G8" s="73"/>
    </row>
    <row r="9" spans="1:7" x14ac:dyDescent="0.25">
      <c r="A9" s="68"/>
      <c r="B9" s="70"/>
      <c r="C9" s="70"/>
      <c r="D9" s="38" t="s">
        <v>87</v>
      </c>
      <c r="E9" s="38" t="s">
        <v>97</v>
      </c>
      <c r="F9" s="38" t="s">
        <v>104</v>
      </c>
      <c r="G9" s="38" t="s">
        <v>88</v>
      </c>
    </row>
    <row r="10" spans="1:7" x14ac:dyDescent="0.25">
      <c r="A10" s="5" t="s">
        <v>7</v>
      </c>
      <c r="B10" s="39">
        <f>+B11+B17+B27+B37+B53+B63</f>
        <v>76443013385</v>
      </c>
      <c r="C10" s="39">
        <f>+C11+C17+C27+C37+C53+C63</f>
        <v>76443013385</v>
      </c>
      <c r="D10" s="39">
        <f t="shared" ref="D10:G10" si="0">+D11+D17+D27+D37+D53+D63</f>
        <v>5617194892.0899982</v>
      </c>
      <c r="E10" s="39">
        <f t="shared" si="0"/>
        <v>5785027750.5900002</v>
      </c>
      <c r="F10" s="39">
        <f>+F11+F17+F27+F37+F53+F63</f>
        <v>5719668432.0500011</v>
      </c>
      <c r="G10" s="39">
        <f t="shared" si="0"/>
        <v>17121891074.729998</v>
      </c>
    </row>
    <row r="11" spans="1:7" x14ac:dyDescent="0.25">
      <c r="A11" s="17" t="s">
        <v>8</v>
      </c>
      <c r="B11" s="40">
        <f>+B12+B13+B15+B16</f>
        <v>65758464677</v>
      </c>
      <c r="C11" s="40">
        <f>+C12+C13+C16+C15</f>
        <v>65758464677</v>
      </c>
      <c r="D11" s="41">
        <f>SUM(D12:D16)</f>
        <v>5071086538.1199989</v>
      </c>
      <c r="E11" s="41">
        <f>SUM(E12:E16)</f>
        <v>5052438083.1700001</v>
      </c>
      <c r="F11" s="41">
        <f>SUM(F12:F16)</f>
        <v>5056516272.9900007</v>
      </c>
      <c r="G11" s="41">
        <f>SUM(G12:G16)</f>
        <v>15180040894.279999</v>
      </c>
    </row>
    <row r="12" spans="1:7" x14ac:dyDescent="0.25">
      <c r="A12" s="8" t="s">
        <v>9</v>
      </c>
      <c r="B12" s="35">
        <v>53801466382</v>
      </c>
      <c r="C12" s="35">
        <v>53879966382</v>
      </c>
      <c r="D12" s="36">
        <v>4101000801.6099987</v>
      </c>
      <c r="E12" s="36">
        <v>4084715378.3800001</v>
      </c>
      <c r="F12" s="36">
        <v>4093986206.0900002</v>
      </c>
      <c r="G12" s="36">
        <f>+D12+E12+F12</f>
        <v>12279702386.079998</v>
      </c>
    </row>
    <row r="13" spans="1:7" x14ac:dyDescent="0.25">
      <c r="A13" s="8" t="s">
        <v>10</v>
      </c>
      <c r="B13" s="35">
        <v>4443786906</v>
      </c>
      <c r="C13" s="35">
        <v>4445286906</v>
      </c>
      <c r="D13" s="36">
        <v>339796724.92000002</v>
      </c>
      <c r="E13" s="36">
        <v>338287454.17000002</v>
      </c>
      <c r="F13" s="36">
        <v>335184386.60000002</v>
      </c>
      <c r="G13" s="36">
        <f t="shared" ref="G13:G16" si="1">+D13+E13+F13</f>
        <v>1013268565.6900001</v>
      </c>
    </row>
    <row r="14" spans="1:7" x14ac:dyDescent="0.25">
      <c r="A14" s="8" t="s">
        <v>11</v>
      </c>
      <c r="D14" s="36">
        <v>0</v>
      </c>
      <c r="G14" s="36">
        <f t="shared" si="1"/>
        <v>0</v>
      </c>
    </row>
    <row r="15" spans="1:7" x14ac:dyDescent="0.25">
      <c r="A15" s="8" t="s">
        <v>12</v>
      </c>
      <c r="B15" s="35">
        <v>160000000</v>
      </c>
      <c r="C15" s="35">
        <v>80000000</v>
      </c>
      <c r="G15" s="36">
        <f t="shared" si="1"/>
        <v>0</v>
      </c>
    </row>
    <row r="16" spans="1:7" x14ac:dyDescent="0.25">
      <c r="A16" s="8" t="s">
        <v>13</v>
      </c>
      <c r="B16" s="35">
        <v>7353211389</v>
      </c>
      <c r="C16" s="35">
        <v>7353211389</v>
      </c>
      <c r="D16" s="42">
        <v>630289011.58999991</v>
      </c>
      <c r="E16" s="43">
        <v>629435250.62</v>
      </c>
      <c r="F16" s="43">
        <v>627345680.29999995</v>
      </c>
      <c r="G16" s="36">
        <f t="shared" si="1"/>
        <v>1887069942.51</v>
      </c>
    </row>
    <row r="17" spans="1:7" x14ac:dyDescent="0.25">
      <c r="A17" s="17" t="s">
        <v>14</v>
      </c>
      <c r="B17" s="44">
        <f>+B18+B19+B20+B21+B22+B23+B24+B25+B26</f>
        <v>5096470886</v>
      </c>
      <c r="C17" s="44">
        <f>+C18+C19+C20+C21+C22+C23+C24+C25+C26</f>
        <v>5121143215.3600006</v>
      </c>
      <c r="D17" s="45">
        <f>SUM(D18:D26)</f>
        <v>493032014.08000004</v>
      </c>
      <c r="E17" s="45">
        <f>SUM(E18:E26)</f>
        <v>419500231.75</v>
      </c>
      <c r="F17" s="45">
        <f>SUM(F18:F26)</f>
        <v>317672016.65000004</v>
      </c>
      <c r="G17" s="45">
        <f>SUM(G18:G26)</f>
        <v>1230204262.48</v>
      </c>
    </row>
    <row r="18" spans="1:7" x14ac:dyDescent="0.25">
      <c r="A18" s="8" t="s">
        <v>15</v>
      </c>
      <c r="B18" s="35">
        <v>2400859437</v>
      </c>
      <c r="C18" s="35">
        <v>2388972581.46</v>
      </c>
      <c r="D18" s="36">
        <v>126130825.05</v>
      </c>
      <c r="E18" s="36">
        <v>221229436.78999999</v>
      </c>
      <c r="F18" s="36">
        <v>141662153.83000001</v>
      </c>
      <c r="G18" s="36">
        <f>+D18+E18+F18</f>
        <v>489022415.66999996</v>
      </c>
    </row>
    <row r="19" spans="1:7" x14ac:dyDescent="0.25">
      <c r="A19" s="8" t="s">
        <v>16</v>
      </c>
      <c r="B19" s="46">
        <v>76530481</v>
      </c>
      <c r="C19" s="35">
        <v>77518655</v>
      </c>
      <c r="D19" s="36">
        <v>0</v>
      </c>
      <c r="E19" s="36">
        <v>1733197.95</v>
      </c>
      <c r="F19" s="36">
        <v>1640001</v>
      </c>
      <c r="G19" s="36">
        <f t="shared" ref="G19:G26" si="2">+D19+E19+F19</f>
        <v>3373198.95</v>
      </c>
    </row>
    <row r="20" spans="1:7" x14ac:dyDescent="0.25">
      <c r="A20" s="8" t="s">
        <v>17</v>
      </c>
      <c r="B20" s="35">
        <v>110979317</v>
      </c>
      <c r="C20" s="35">
        <v>125369515</v>
      </c>
      <c r="D20" s="36">
        <v>2640697</v>
      </c>
      <c r="E20" s="36">
        <v>1346478.5</v>
      </c>
      <c r="F20" s="36">
        <v>7136642.25</v>
      </c>
      <c r="G20" s="36">
        <f t="shared" si="2"/>
        <v>11123817.75</v>
      </c>
    </row>
    <row r="21" spans="1:7" x14ac:dyDescent="0.25">
      <c r="A21" s="8" t="s">
        <v>18</v>
      </c>
      <c r="B21" s="35">
        <v>85841978</v>
      </c>
      <c r="C21" s="35">
        <v>85049978</v>
      </c>
      <c r="D21" s="36">
        <v>1947200</v>
      </c>
      <c r="E21" s="36">
        <v>6553609.6200000001</v>
      </c>
      <c r="F21" s="36">
        <v>3756040</v>
      </c>
      <c r="G21" s="36">
        <f t="shared" si="2"/>
        <v>12256849.620000001</v>
      </c>
    </row>
    <row r="22" spans="1:7" x14ac:dyDescent="0.25">
      <c r="A22" s="8" t="s">
        <v>19</v>
      </c>
      <c r="B22" s="35">
        <v>113022308</v>
      </c>
      <c r="C22" s="35">
        <v>113322308</v>
      </c>
      <c r="D22" s="36">
        <v>2605226.2999999998</v>
      </c>
      <c r="E22" s="36">
        <v>4812088.92</v>
      </c>
      <c r="F22" s="36">
        <v>1038605.3</v>
      </c>
      <c r="G22" s="36">
        <f t="shared" si="2"/>
        <v>8455920.5199999996</v>
      </c>
    </row>
    <row r="23" spans="1:7" x14ac:dyDescent="0.25">
      <c r="A23" s="8" t="s">
        <v>20</v>
      </c>
      <c r="B23" s="35">
        <v>4570000</v>
      </c>
      <c r="C23" s="35">
        <v>4570000</v>
      </c>
      <c r="E23" s="36">
        <v>0</v>
      </c>
      <c r="F23" s="36">
        <v>0</v>
      </c>
      <c r="G23" s="36">
        <f t="shared" si="2"/>
        <v>0</v>
      </c>
    </row>
    <row r="24" spans="1:7" x14ac:dyDescent="0.25">
      <c r="A24" s="8" t="s">
        <v>21</v>
      </c>
      <c r="B24" s="35">
        <v>268071778</v>
      </c>
      <c r="C24" s="35">
        <v>283320281</v>
      </c>
      <c r="D24" s="36">
        <v>0</v>
      </c>
      <c r="E24" s="36">
        <v>23505806.48</v>
      </c>
      <c r="F24" s="36">
        <v>3766499.91</v>
      </c>
      <c r="G24" s="36">
        <f t="shared" si="2"/>
        <v>27272306.390000001</v>
      </c>
    </row>
    <row r="25" spans="1:7" x14ac:dyDescent="0.25">
      <c r="A25" s="8" t="s">
        <v>22</v>
      </c>
      <c r="B25" s="35">
        <v>2016378095</v>
      </c>
      <c r="C25" s="35">
        <v>2022802404.9000001</v>
      </c>
      <c r="D25" s="36">
        <v>359708065.73000002</v>
      </c>
      <c r="E25" s="36">
        <v>160003413.52000001</v>
      </c>
      <c r="F25" s="36">
        <v>158355874.38999999</v>
      </c>
      <c r="G25" s="36">
        <f t="shared" si="2"/>
        <v>678067353.63999999</v>
      </c>
    </row>
    <row r="26" spans="1:7" x14ac:dyDescent="0.25">
      <c r="A26" s="8" t="s">
        <v>23</v>
      </c>
      <c r="B26" s="35">
        <v>20217492</v>
      </c>
      <c r="C26" s="35">
        <v>20217492</v>
      </c>
      <c r="E26" s="36">
        <v>316199.96999999997</v>
      </c>
      <c r="F26" s="36">
        <v>316199.96999999997</v>
      </c>
      <c r="G26" s="36">
        <f t="shared" si="2"/>
        <v>632399.93999999994</v>
      </c>
    </row>
    <row r="27" spans="1:7" x14ac:dyDescent="0.25">
      <c r="A27" s="17" t="s">
        <v>24</v>
      </c>
      <c r="B27" s="47">
        <f>+B28+B29+B30+B31+B32+B33+B34+B36</f>
        <v>3334918601</v>
      </c>
      <c r="C27" s="47">
        <f>+C28+C29+C30+C31+C32+C33+C34+C36+C35</f>
        <v>3310246271.6399999</v>
      </c>
      <c r="D27" s="48">
        <f>SUM(D28:D36)</f>
        <v>8019433.0299999993</v>
      </c>
      <c r="E27" s="48">
        <f>SUM(E28:E36)</f>
        <v>34167862.359999999</v>
      </c>
      <c r="F27" s="48">
        <f>SUM(F28:F36)</f>
        <v>102572360.68000001</v>
      </c>
      <c r="G27" s="48">
        <f>SUM(G28:G36)</f>
        <v>144759656.06999999</v>
      </c>
    </row>
    <row r="28" spans="1:7" x14ac:dyDescent="0.25">
      <c r="A28" s="8" t="s">
        <v>25</v>
      </c>
      <c r="B28" s="35">
        <v>528456601</v>
      </c>
      <c r="C28" s="35">
        <v>500838612.1099999</v>
      </c>
      <c r="D28" s="36">
        <v>0</v>
      </c>
      <c r="E28" s="36">
        <v>15661.8</v>
      </c>
      <c r="F28" s="36">
        <v>0</v>
      </c>
      <c r="G28" s="36">
        <f>+D28+E28+F28</f>
        <v>15661.8</v>
      </c>
    </row>
    <row r="29" spans="1:7" x14ac:dyDescent="0.25">
      <c r="A29" s="8" t="s">
        <v>26</v>
      </c>
      <c r="B29" s="46">
        <v>10960506</v>
      </c>
      <c r="C29" s="35">
        <v>10963506</v>
      </c>
      <c r="D29" s="36">
        <v>422481.3</v>
      </c>
      <c r="E29" s="36">
        <v>0</v>
      </c>
      <c r="F29" s="36">
        <v>83544</v>
      </c>
      <c r="G29" s="36">
        <f t="shared" ref="G29:G36" si="3">+D29+E29+F29</f>
        <v>506025.3</v>
      </c>
    </row>
    <row r="30" spans="1:7" x14ac:dyDescent="0.25">
      <c r="A30" s="8" t="s">
        <v>27</v>
      </c>
      <c r="B30" s="35">
        <v>15173732</v>
      </c>
      <c r="C30" s="35">
        <v>15177670.33</v>
      </c>
      <c r="D30" s="36">
        <v>0</v>
      </c>
      <c r="E30" s="36">
        <v>0</v>
      </c>
      <c r="F30" s="36">
        <v>0</v>
      </c>
      <c r="G30" s="36">
        <f t="shared" si="3"/>
        <v>0</v>
      </c>
    </row>
    <row r="31" spans="1:7" x14ac:dyDescent="0.25">
      <c r="A31" s="8" t="s">
        <v>28</v>
      </c>
      <c r="B31" s="35">
        <v>1393843598</v>
      </c>
      <c r="C31" s="35">
        <v>1415815299.3899999</v>
      </c>
      <c r="D31" s="36">
        <v>0</v>
      </c>
      <c r="E31" s="36">
        <v>18306059.579999998</v>
      </c>
      <c r="F31" s="36">
        <v>83595421.859999999</v>
      </c>
      <c r="G31" s="36">
        <f t="shared" si="3"/>
        <v>101901481.44</v>
      </c>
    </row>
    <row r="32" spans="1:7" x14ac:dyDescent="0.25">
      <c r="A32" s="8" t="s">
        <v>29</v>
      </c>
      <c r="B32" s="35">
        <v>74329081</v>
      </c>
      <c r="C32" s="35">
        <v>79406719.799999997</v>
      </c>
      <c r="D32" s="36">
        <v>0</v>
      </c>
      <c r="E32" s="36">
        <v>0</v>
      </c>
      <c r="F32" s="36">
        <v>0</v>
      </c>
      <c r="G32" s="36">
        <f t="shared" si="3"/>
        <v>0</v>
      </c>
    </row>
    <row r="33" spans="1:7" x14ac:dyDescent="0.25">
      <c r="A33" s="8" t="s">
        <v>30</v>
      </c>
      <c r="B33" s="35">
        <v>9016587</v>
      </c>
      <c r="C33" s="35">
        <v>9016587</v>
      </c>
      <c r="D33" s="36">
        <v>10893.83</v>
      </c>
      <c r="E33" s="36">
        <v>0</v>
      </c>
      <c r="F33" s="36">
        <v>35988.69</v>
      </c>
      <c r="G33" s="36">
        <f t="shared" si="3"/>
        <v>46882.520000000004</v>
      </c>
    </row>
    <row r="34" spans="1:7" x14ac:dyDescent="0.25">
      <c r="A34" s="8" t="s">
        <v>31</v>
      </c>
      <c r="B34" s="35">
        <v>578257885</v>
      </c>
      <c r="C34" s="35">
        <v>567800472.20000005</v>
      </c>
      <c r="D34" s="36">
        <v>2912</v>
      </c>
      <c r="E34" s="36">
        <v>0</v>
      </c>
      <c r="F34" s="36">
        <v>113354.93</v>
      </c>
      <c r="G34" s="36">
        <f t="shared" si="3"/>
        <v>116266.93</v>
      </c>
    </row>
    <row r="35" spans="1:7" x14ac:dyDescent="0.25">
      <c r="A35" s="8" t="s">
        <v>32</v>
      </c>
      <c r="C35" s="35">
        <v>711227404.81000006</v>
      </c>
      <c r="D35" s="36">
        <v>7583145.8999999994</v>
      </c>
      <c r="F35" s="36">
        <v>18744051.199999999</v>
      </c>
      <c r="G35" s="36">
        <f t="shared" si="3"/>
        <v>26327197.099999998</v>
      </c>
    </row>
    <row r="36" spans="1:7" x14ac:dyDescent="0.25">
      <c r="A36" s="8" t="s">
        <v>33</v>
      </c>
      <c r="B36" s="35">
        <v>724880611</v>
      </c>
      <c r="E36" s="36">
        <v>15846140.98</v>
      </c>
      <c r="G36" s="36">
        <f t="shared" si="3"/>
        <v>15846140.98</v>
      </c>
    </row>
    <row r="37" spans="1:7" x14ac:dyDescent="0.25">
      <c r="A37" s="17" t="s">
        <v>34</v>
      </c>
      <c r="B37" s="49">
        <f>+B38+B39+B40+B41+B42+B43+B44+B45</f>
        <v>10000000</v>
      </c>
      <c r="C37" s="49">
        <f>+C38+C39+C40+C41+C42+C43+C44+C45</f>
        <v>10000000</v>
      </c>
      <c r="D37" s="50">
        <f>+D38+D39+D40+D41+D42+D43+D44+D45</f>
        <v>0</v>
      </c>
      <c r="E37" s="50"/>
      <c r="F37" s="50"/>
      <c r="G37" s="36">
        <f t="shared" ref="G37" si="4">+D37+E37</f>
        <v>0</v>
      </c>
    </row>
    <row r="38" spans="1:7" x14ac:dyDescent="0.25">
      <c r="A38" s="8" t="s">
        <v>35</v>
      </c>
      <c r="B38" s="51">
        <v>10000000</v>
      </c>
      <c r="C38" s="35">
        <v>10000000</v>
      </c>
      <c r="G38" s="36">
        <f t="shared" ref="G38:G83" si="5">+D38</f>
        <v>0</v>
      </c>
    </row>
    <row r="39" spans="1:7" x14ac:dyDescent="0.25">
      <c r="A39" s="8" t="s">
        <v>36</v>
      </c>
      <c r="B39" s="51">
        <v>0</v>
      </c>
      <c r="C39" s="51"/>
      <c r="G39" s="36">
        <f t="shared" si="5"/>
        <v>0</v>
      </c>
    </row>
    <row r="40" spans="1:7" x14ac:dyDescent="0.25">
      <c r="A40" s="8" t="s">
        <v>37</v>
      </c>
      <c r="B40" s="51">
        <v>0</v>
      </c>
      <c r="C40" s="51">
        <v>0</v>
      </c>
      <c r="G40" s="36">
        <f t="shared" si="5"/>
        <v>0</v>
      </c>
    </row>
    <row r="41" spans="1:7" x14ac:dyDescent="0.25">
      <c r="A41" s="8" t="s">
        <v>38</v>
      </c>
      <c r="B41" s="51">
        <v>0</v>
      </c>
      <c r="C41" s="51">
        <v>0</v>
      </c>
      <c r="G41" s="36">
        <f t="shared" si="5"/>
        <v>0</v>
      </c>
    </row>
    <row r="42" spans="1:7" x14ac:dyDescent="0.25">
      <c r="A42" s="8" t="s">
        <v>39</v>
      </c>
      <c r="B42" s="51">
        <v>0</v>
      </c>
      <c r="C42" s="51">
        <v>0</v>
      </c>
      <c r="G42" s="36">
        <f t="shared" si="5"/>
        <v>0</v>
      </c>
    </row>
    <row r="43" spans="1:7" x14ac:dyDescent="0.25">
      <c r="A43" s="8" t="s">
        <v>40</v>
      </c>
      <c r="B43" s="51">
        <v>0</v>
      </c>
      <c r="C43" s="51">
        <v>0</v>
      </c>
      <c r="G43" s="36">
        <f t="shared" si="5"/>
        <v>0</v>
      </c>
    </row>
    <row r="44" spans="1:7" x14ac:dyDescent="0.25">
      <c r="A44" s="8" t="s">
        <v>41</v>
      </c>
      <c r="B44" s="51">
        <v>0</v>
      </c>
      <c r="C44" s="51">
        <v>0</v>
      </c>
      <c r="G44" s="36">
        <f t="shared" si="5"/>
        <v>0</v>
      </c>
    </row>
    <row r="45" spans="1:7" ht="37.15" customHeight="1" x14ac:dyDescent="0.25">
      <c r="A45" s="8" t="s">
        <v>42</v>
      </c>
      <c r="B45" s="51">
        <v>0</v>
      </c>
      <c r="C45" s="51">
        <v>0</v>
      </c>
      <c r="G45" s="36">
        <f t="shared" si="5"/>
        <v>0</v>
      </c>
    </row>
    <row r="46" spans="1:7" ht="15" hidden="1" customHeight="1" x14ac:dyDescent="0.25">
      <c r="A46" s="17" t="s">
        <v>43</v>
      </c>
      <c r="B46" s="51">
        <f>+B47+B48+B49+B50+B51+B52</f>
        <v>0</v>
      </c>
      <c r="C46" s="51">
        <v>0</v>
      </c>
      <c r="G46" s="36">
        <f t="shared" si="5"/>
        <v>0</v>
      </c>
    </row>
    <row r="47" spans="1:7" ht="15" hidden="1" customHeight="1" x14ac:dyDescent="0.25">
      <c r="A47" s="8" t="s">
        <v>44</v>
      </c>
      <c r="B47" s="51">
        <v>0</v>
      </c>
      <c r="C47" s="51">
        <v>0</v>
      </c>
      <c r="G47" s="36">
        <f t="shared" si="5"/>
        <v>0</v>
      </c>
    </row>
    <row r="48" spans="1:7" ht="15" hidden="1" customHeight="1" x14ac:dyDescent="0.25">
      <c r="A48" s="8" t="s">
        <v>45</v>
      </c>
      <c r="B48" s="51">
        <v>0</v>
      </c>
      <c r="C48" s="51">
        <v>0</v>
      </c>
      <c r="G48" s="36">
        <f t="shared" si="5"/>
        <v>0</v>
      </c>
    </row>
    <row r="49" spans="1:7" ht="15" hidden="1" customHeight="1" x14ac:dyDescent="0.25">
      <c r="A49" s="8" t="s">
        <v>46</v>
      </c>
      <c r="B49" s="51">
        <v>0</v>
      </c>
      <c r="C49" s="51">
        <v>0</v>
      </c>
      <c r="G49" s="36">
        <f t="shared" si="5"/>
        <v>0</v>
      </c>
    </row>
    <row r="50" spans="1:7" ht="15" hidden="1" customHeight="1" x14ac:dyDescent="0.25">
      <c r="A50" s="8" t="s">
        <v>47</v>
      </c>
      <c r="B50" s="51">
        <v>0</v>
      </c>
      <c r="C50" s="51">
        <v>0</v>
      </c>
      <c r="G50" s="36">
        <f t="shared" si="5"/>
        <v>0</v>
      </c>
    </row>
    <row r="51" spans="1:7" ht="15" hidden="1" customHeight="1" x14ac:dyDescent="0.25">
      <c r="A51" s="8" t="s">
        <v>48</v>
      </c>
      <c r="B51" s="51">
        <v>0</v>
      </c>
      <c r="C51" s="51">
        <v>0</v>
      </c>
      <c r="G51" s="36">
        <f t="shared" si="5"/>
        <v>0</v>
      </c>
    </row>
    <row r="52" spans="1:7" ht="15" hidden="1" customHeight="1" x14ac:dyDescent="0.25">
      <c r="A52" s="8" t="s">
        <v>49</v>
      </c>
      <c r="B52" s="51">
        <v>0</v>
      </c>
      <c r="C52" s="51">
        <v>0</v>
      </c>
      <c r="G52" s="36">
        <f t="shared" si="5"/>
        <v>0</v>
      </c>
    </row>
    <row r="53" spans="1:7" ht="15" customHeight="1" x14ac:dyDescent="0.25">
      <c r="A53" s="17" t="s">
        <v>50</v>
      </c>
      <c r="B53" s="47">
        <f>+B54+B55+B56+B57+B58+B59+B60+B61+B62</f>
        <v>725214715</v>
      </c>
      <c r="C53" s="47">
        <f>+C54+C55+C56+C57+C58+C59+C61+C62</f>
        <v>725214715</v>
      </c>
      <c r="D53" s="48">
        <f>SUM(D54:D62)</f>
        <v>45056906.859999999</v>
      </c>
      <c r="E53" s="48">
        <f>SUM(E54:E62)</f>
        <v>10895058</v>
      </c>
      <c r="F53" s="48">
        <f>SUM(F54:F62)</f>
        <v>161378673.56</v>
      </c>
      <c r="G53" s="48">
        <f>SUM(G54:G62)</f>
        <v>217330638.42000002</v>
      </c>
    </row>
    <row r="54" spans="1:7" x14ac:dyDescent="0.25">
      <c r="A54" s="8" t="s">
        <v>51</v>
      </c>
      <c r="B54" s="52">
        <v>237825731</v>
      </c>
      <c r="C54" s="35">
        <v>236325731</v>
      </c>
      <c r="D54" s="36">
        <v>28754368.620000001</v>
      </c>
      <c r="E54" s="36">
        <v>9022752</v>
      </c>
      <c r="F54" s="36">
        <v>7561281.5800000001</v>
      </c>
      <c r="G54" s="36">
        <f>+D54+E54+F54</f>
        <v>45338402.200000003</v>
      </c>
    </row>
    <row r="55" spans="1:7" x14ac:dyDescent="0.25">
      <c r="A55" s="8" t="s">
        <v>52</v>
      </c>
      <c r="B55" s="35">
        <v>4641000</v>
      </c>
      <c r="C55" s="35">
        <v>5141000</v>
      </c>
      <c r="D55" s="36">
        <v>76228</v>
      </c>
      <c r="E55" s="36">
        <v>0</v>
      </c>
      <c r="G55" s="36">
        <f t="shared" ref="G55:G62" si="6">+D55+E55+F55</f>
        <v>76228</v>
      </c>
    </row>
    <row r="56" spans="1:7" x14ac:dyDescent="0.25">
      <c r="A56" s="8" t="s">
        <v>53</v>
      </c>
      <c r="B56" s="35">
        <v>318026753</v>
      </c>
      <c r="C56" s="35">
        <v>318026753</v>
      </c>
      <c r="D56" s="36">
        <v>8345342.9500000002</v>
      </c>
      <c r="E56" s="36">
        <v>1872306</v>
      </c>
      <c r="F56" s="36">
        <v>65428521.979999997</v>
      </c>
      <c r="G56" s="36">
        <f t="shared" si="6"/>
        <v>75646170.929999992</v>
      </c>
    </row>
    <row r="57" spans="1:7" x14ac:dyDescent="0.25">
      <c r="A57" s="8" t="s">
        <v>54</v>
      </c>
      <c r="B57" s="51">
        <v>21100000</v>
      </c>
      <c r="C57" s="35">
        <v>21100000</v>
      </c>
      <c r="D57" s="36">
        <v>0</v>
      </c>
      <c r="E57" s="36">
        <v>0</v>
      </c>
      <c r="F57" s="36">
        <v>38024250</v>
      </c>
      <c r="G57" s="36">
        <f t="shared" si="6"/>
        <v>38024250</v>
      </c>
    </row>
    <row r="58" spans="1:7" x14ac:dyDescent="0.25">
      <c r="A58" s="8" t="s">
        <v>55</v>
      </c>
      <c r="B58" s="51">
        <v>76125473</v>
      </c>
      <c r="C58" s="35">
        <v>77125473</v>
      </c>
      <c r="D58" s="36">
        <v>5171023.49</v>
      </c>
      <c r="E58" s="36">
        <v>0</v>
      </c>
      <c r="F58" s="36">
        <v>364620</v>
      </c>
      <c r="G58" s="36">
        <f t="shared" si="6"/>
        <v>5535643.4900000002</v>
      </c>
    </row>
    <row r="59" spans="1:7" x14ac:dyDescent="0.25">
      <c r="A59" s="8" t="s">
        <v>56</v>
      </c>
      <c r="B59" s="51">
        <v>7000000</v>
      </c>
      <c r="C59" s="35">
        <v>7000000</v>
      </c>
      <c r="G59" s="36">
        <f t="shared" si="6"/>
        <v>0</v>
      </c>
    </row>
    <row r="60" spans="1:7" x14ac:dyDescent="0.25">
      <c r="A60" s="8" t="s">
        <v>57</v>
      </c>
      <c r="B60" s="51"/>
      <c r="D60" s="36">
        <v>1247145</v>
      </c>
      <c r="E60" s="36">
        <v>0</v>
      </c>
      <c r="F60" s="36">
        <v>0</v>
      </c>
      <c r="G60" s="36">
        <f t="shared" si="6"/>
        <v>1247145</v>
      </c>
    </row>
    <row r="61" spans="1:7" x14ac:dyDescent="0.25">
      <c r="A61" s="8" t="s">
        <v>58</v>
      </c>
      <c r="B61" s="51">
        <v>54795758</v>
      </c>
      <c r="C61" s="35">
        <v>54795758</v>
      </c>
      <c r="D61" s="36">
        <v>1462798.8</v>
      </c>
      <c r="F61" s="36">
        <v>50000000</v>
      </c>
      <c r="G61" s="36">
        <f t="shared" si="6"/>
        <v>51462798.799999997</v>
      </c>
    </row>
    <row r="62" spans="1:7" x14ac:dyDescent="0.25">
      <c r="A62" s="8" t="s">
        <v>59</v>
      </c>
      <c r="B62" s="51">
        <v>5700000</v>
      </c>
      <c r="C62" s="35">
        <v>5700000</v>
      </c>
      <c r="G62" s="36">
        <f t="shared" si="6"/>
        <v>0</v>
      </c>
    </row>
    <row r="63" spans="1:7" x14ac:dyDescent="0.25">
      <c r="A63" s="17" t="s">
        <v>60</v>
      </c>
      <c r="B63" s="44">
        <f>+B64+B65+B66</f>
        <v>1517944506</v>
      </c>
      <c r="C63" s="44">
        <f>+C64+C65+C66</f>
        <v>1517944506</v>
      </c>
      <c r="D63" s="44">
        <f t="shared" ref="D63:G63" si="7">+D64+D65+D66</f>
        <v>0</v>
      </c>
      <c r="E63" s="44">
        <f t="shared" si="7"/>
        <v>268026515.31</v>
      </c>
      <c r="F63" s="44">
        <f t="shared" si="7"/>
        <v>81529108.170000002</v>
      </c>
      <c r="G63" s="44">
        <f t="shared" si="7"/>
        <v>349555623.48000002</v>
      </c>
    </row>
    <row r="64" spans="1:7" x14ac:dyDescent="0.25">
      <c r="A64" s="8" t="s">
        <v>61</v>
      </c>
      <c r="B64" s="51">
        <v>1517944506</v>
      </c>
      <c r="C64" s="35">
        <v>1517944506</v>
      </c>
      <c r="E64" s="36">
        <v>268026515.31</v>
      </c>
      <c r="F64" s="36">
        <v>81529108.170000002</v>
      </c>
      <c r="G64" s="36">
        <f>+D64+E64+F64</f>
        <v>349555623.48000002</v>
      </c>
    </row>
    <row r="65" spans="1:7" x14ac:dyDescent="0.25">
      <c r="A65" s="8" t="s">
        <v>62</v>
      </c>
      <c r="B65" s="51"/>
      <c r="G65" s="36">
        <f t="shared" si="5"/>
        <v>0</v>
      </c>
    </row>
    <row r="66" spans="1:7" x14ac:dyDescent="0.25">
      <c r="A66" s="8" t="s">
        <v>63</v>
      </c>
      <c r="B66" s="51">
        <v>0</v>
      </c>
      <c r="C66" s="51">
        <v>0</v>
      </c>
      <c r="G66" s="36">
        <f t="shared" si="5"/>
        <v>0</v>
      </c>
    </row>
    <row r="67" spans="1:7" ht="27" x14ac:dyDescent="0.25">
      <c r="A67" s="8" t="s">
        <v>64</v>
      </c>
      <c r="B67" s="51"/>
      <c r="C67" s="51"/>
      <c r="G67" s="36">
        <f t="shared" si="5"/>
        <v>0</v>
      </c>
    </row>
    <row r="68" spans="1:7" x14ac:dyDescent="0.25">
      <c r="A68" s="17" t="s">
        <v>65</v>
      </c>
      <c r="B68" s="51"/>
      <c r="C68" s="51"/>
      <c r="G68" s="36">
        <f t="shared" si="5"/>
        <v>0</v>
      </c>
    </row>
    <row r="69" spans="1:7" x14ac:dyDescent="0.25">
      <c r="A69" s="8" t="s">
        <v>66</v>
      </c>
      <c r="B69" s="51"/>
      <c r="C69" s="51"/>
      <c r="G69" s="36">
        <f t="shared" si="5"/>
        <v>0</v>
      </c>
    </row>
    <row r="70" spans="1:7" x14ac:dyDescent="0.25">
      <c r="A70" s="8" t="s">
        <v>67</v>
      </c>
      <c r="B70" s="51"/>
      <c r="C70" s="51"/>
      <c r="G70" s="36">
        <f t="shared" si="5"/>
        <v>0</v>
      </c>
    </row>
    <row r="71" spans="1:7" x14ac:dyDescent="0.25">
      <c r="A71" s="17" t="s">
        <v>68</v>
      </c>
      <c r="B71" s="51"/>
      <c r="C71" s="51"/>
      <c r="G71" s="36">
        <f t="shared" si="5"/>
        <v>0</v>
      </c>
    </row>
    <row r="72" spans="1:7" x14ac:dyDescent="0.25">
      <c r="A72" s="8" t="s">
        <v>69</v>
      </c>
      <c r="B72" s="51"/>
      <c r="C72" s="51"/>
      <c r="G72" s="36">
        <f t="shared" si="5"/>
        <v>0</v>
      </c>
    </row>
    <row r="73" spans="1:7" x14ac:dyDescent="0.25">
      <c r="A73" s="8" t="s">
        <v>70</v>
      </c>
      <c r="B73" s="51"/>
      <c r="C73" s="51"/>
      <c r="G73" s="36">
        <f t="shared" si="5"/>
        <v>0</v>
      </c>
    </row>
    <row r="74" spans="1:7" x14ac:dyDescent="0.25">
      <c r="A74" s="8" t="s">
        <v>71</v>
      </c>
      <c r="B74" s="51"/>
      <c r="C74" s="51"/>
      <c r="G74" s="36">
        <f t="shared" si="5"/>
        <v>0</v>
      </c>
    </row>
    <row r="75" spans="1:7" hidden="1" x14ac:dyDescent="0.25">
      <c r="A75" s="17" t="s">
        <v>72</v>
      </c>
      <c r="B75" s="51"/>
      <c r="C75" s="51"/>
      <c r="G75" s="36">
        <f t="shared" si="5"/>
        <v>0</v>
      </c>
    </row>
    <row r="76" spans="1:7" hidden="1" x14ac:dyDescent="0.25">
      <c r="A76" s="8" t="s">
        <v>73</v>
      </c>
      <c r="B76" s="51"/>
      <c r="C76" s="51"/>
      <c r="G76" s="36">
        <f t="shared" si="5"/>
        <v>0</v>
      </c>
    </row>
    <row r="77" spans="1:7" hidden="1" x14ac:dyDescent="0.25">
      <c r="A77" s="8" t="s">
        <v>74</v>
      </c>
      <c r="B77" s="51"/>
      <c r="C77" s="51"/>
      <c r="G77" s="36">
        <f t="shared" si="5"/>
        <v>0</v>
      </c>
    </row>
    <row r="78" spans="1:7" hidden="1" x14ac:dyDescent="0.25">
      <c r="A78" s="8" t="s">
        <v>75</v>
      </c>
      <c r="B78" s="51"/>
      <c r="C78" s="51"/>
      <c r="G78" s="36">
        <f t="shared" si="5"/>
        <v>0</v>
      </c>
    </row>
    <row r="79" spans="1:7" hidden="1" x14ac:dyDescent="0.25">
      <c r="A79" s="8" t="s">
        <v>76</v>
      </c>
      <c r="B79" s="51"/>
      <c r="C79" s="51"/>
      <c r="G79" s="36">
        <f t="shared" si="5"/>
        <v>0</v>
      </c>
    </row>
    <row r="80" spans="1:7" hidden="1" x14ac:dyDescent="0.25">
      <c r="A80" s="8" t="s">
        <v>77</v>
      </c>
      <c r="B80" s="51"/>
      <c r="C80" s="51"/>
      <c r="G80" s="36">
        <f t="shared" si="5"/>
        <v>0</v>
      </c>
    </row>
    <row r="81" spans="1:7" hidden="1" x14ac:dyDescent="0.25">
      <c r="A81" s="8" t="s">
        <v>78</v>
      </c>
      <c r="B81" s="51"/>
      <c r="C81" s="51"/>
      <c r="G81" s="36">
        <f t="shared" si="5"/>
        <v>0</v>
      </c>
    </row>
    <row r="82" spans="1:7" hidden="1" x14ac:dyDescent="0.25">
      <c r="A82" s="8" t="s">
        <v>79</v>
      </c>
      <c r="B82" s="51"/>
      <c r="C82" s="51"/>
      <c r="G82" s="36">
        <f t="shared" si="5"/>
        <v>0</v>
      </c>
    </row>
    <row r="83" spans="1:7" hidden="1" x14ac:dyDescent="0.25">
      <c r="A83" s="17" t="s">
        <v>80</v>
      </c>
      <c r="B83" s="51"/>
      <c r="C83" s="51"/>
      <c r="G83" s="36">
        <f t="shared" si="5"/>
        <v>0</v>
      </c>
    </row>
    <row r="84" spans="1:7" x14ac:dyDescent="0.25">
      <c r="A84" s="22" t="s">
        <v>81</v>
      </c>
      <c r="B84" s="53">
        <f t="shared" ref="B84:G84" si="8">+B11+B17+B27+B37+B53+B63</f>
        <v>76443013385</v>
      </c>
      <c r="C84" s="53">
        <f t="shared" si="8"/>
        <v>76443013385</v>
      </c>
      <c r="D84" s="54">
        <f t="shared" si="8"/>
        <v>5617194892.0899982</v>
      </c>
      <c r="E84" s="54">
        <f t="shared" si="8"/>
        <v>5785027750.5900002</v>
      </c>
      <c r="F84" s="54">
        <f t="shared" si="8"/>
        <v>5719668432.0500011</v>
      </c>
      <c r="G84" s="54">
        <f t="shared" si="8"/>
        <v>17121891074.729998</v>
      </c>
    </row>
    <row r="85" spans="1:7" ht="14.25" thickBot="1" x14ac:dyDescent="0.3">
      <c r="A85" s="8" t="s">
        <v>95</v>
      </c>
    </row>
    <row r="86" spans="1:7" ht="42" customHeight="1" thickBot="1" x14ac:dyDescent="0.3">
      <c r="A86" s="55" t="s">
        <v>101</v>
      </c>
    </row>
    <row r="87" spans="1:7" ht="57" customHeight="1" thickBot="1" x14ac:dyDescent="0.3">
      <c r="A87" s="56" t="s">
        <v>102</v>
      </c>
    </row>
    <row r="90" spans="1:7" x14ac:dyDescent="0.25">
      <c r="B90" s="57"/>
      <c r="C90" s="57"/>
    </row>
    <row r="91" spans="1:7" x14ac:dyDescent="0.25">
      <c r="B91" s="57"/>
      <c r="C91" s="57"/>
    </row>
    <row r="92" spans="1:7" x14ac:dyDescent="0.25">
      <c r="A92" s="34" t="s">
        <v>84</v>
      </c>
      <c r="B92" s="35" t="s">
        <v>92</v>
      </c>
      <c r="C92" s="34"/>
    </row>
    <row r="93" spans="1:7" x14ac:dyDescent="0.25">
      <c r="A93" s="49" t="s">
        <v>90</v>
      </c>
      <c r="B93" s="49" t="s">
        <v>98</v>
      </c>
      <c r="C93" s="49"/>
    </row>
    <row r="94" spans="1:7" x14ac:dyDescent="0.25">
      <c r="A94" s="58" t="s">
        <v>96</v>
      </c>
      <c r="B94" s="35" t="s">
        <v>99</v>
      </c>
      <c r="C94" s="58"/>
    </row>
    <row r="95" spans="1:7" x14ac:dyDescent="0.25">
      <c r="A95" s="34" t="s">
        <v>85</v>
      </c>
      <c r="B95" s="35" t="s">
        <v>85</v>
      </c>
      <c r="C95" s="34"/>
    </row>
  </sheetData>
  <mergeCells count="9">
    <mergeCell ref="A8:A9"/>
    <mergeCell ref="B8:B9"/>
    <mergeCell ref="C8:C9"/>
    <mergeCell ref="D8:G8"/>
    <mergeCell ref="A3:G3"/>
    <mergeCell ref="A4:G4"/>
    <mergeCell ref="A5:G5"/>
    <mergeCell ref="A6:G6"/>
    <mergeCell ref="A7:G7"/>
  </mergeCells>
  <pageMargins left="0.25" right="0.25" top="0.75" bottom="0.75" header="0.3" footer="0.3"/>
  <pageSetup paperSize="5" scale="73" fitToHeight="0" orientation="landscape" r:id="rId1"/>
  <rowBreaks count="1" manualBreakCount="1">
    <brk id="44" max="8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066A6F-15AA-4008-8B9F-260F5F6EAD69}">
  <sheetPr>
    <pageSetUpPr fitToPage="1"/>
  </sheetPr>
  <dimension ref="A1:F96"/>
  <sheetViews>
    <sheetView view="pageBreakPreview" zoomScaleNormal="100" zoomScaleSheetLayoutView="100" workbookViewId="0">
      <selection activeCell="C93" sqref="C93"/>
    </sheetView>
  </sheetViews>
  <sheetFormatPr baseColWidth="10" defaultColWidth="11.42578125" defaultRowHeight="15" x14ac:dyDescent="0.25"/>
  <cols>
    <col min="1" max="1" width="99.140625" bestFit="1" customWidth="1"/>
    <col min="2" max="2" width="28" style="1" customWidth="1"/>
    <col min="3" max="3" width="31.28515625" style="1" customWidth="1"/>
    <col min="4" max="4" width="3.7109375" customWidth="1"/>
    <col min="6" max="6" width="16" bestFit="1" customWidth="1"/>
  </cols>
  <sheetData>
    <row r="1" spans="1:5" ht="7.5" customHeight="1" x14ac:dyDescent="0.25"/>
    <row r="2" spans="1:5" hidden="1" x14ac:dyDescent="0.25"/>
    <row r="3" spans="1:5" ht="28.5" customHeight="1" x14ac:dyDescent="0.25">
      <c r="A3" s="77" t="s">
        <v>0</v>
      </c>
      <c r="B3" s="78"/>
      <c r="C3" s="78"/>
    </row>
    <row r="4" spans="1:5" ht="21" customHeight="1" x14ac:dyDescent="0.25">
      <c r="A4" s="79" t="s">
        <v>1</v>
      </c>
      <c r="B4" s="80"/>
      <c r="C4" s="80"/>
    </row>
    <row r="5" spans="1:5" s="4" customFormat="1" ht="15.75" x14ac:dyDescent="0.25">
      <c r="A5" s="81" t="s">
        <v>89</v>
      </c>
      <c r="B5" s="82"/>
      <c r="C5" s="82"/>
      <c r="D5" s="3"/>
      <c r="E5" s="3"/>
    </row>
    <row r="6" spans="1:5" ht="15.75" customHeight="1" x14ac:dyDescent="0.25">
      <c r="A6" s="83" t="s">
        <v>2</v>
      </c>
      <c r="B6" s="84"/>
      <c r="C6" s="84"/>
    </row>
    <row r="7" spans="1:5" ht="15.75" customHeight="1" x14ac:dyDescent="0.25">
      <c r="A7" s="84" t="s">
        <v>3</v>
      </c>
      <c r="B7" s="84"/>
      <c r="C7" s="84"/>
    </row>
    <row r="8" spans="1:5" hidden="1" x14ac:dyDescent="0.25"/>
    <row r="9" spans="1:5" ht="25.5" customHeight="1" x14ac:dyDescent="0.25">
      <c r="A9" s="74" t="s">
        <v>4</v>
      </c>
      <c r="B9" s="75" t="s">
        <v>5</v>
      </c>
      <c r="C9" s="75" t="s">
        <v>6</v>
      </c>
    </row>
    <row r="10" spans="1:5" x14ac:dyDescent="0.25">
      <c r="A10" s="74"/>
      <c r="B10" s="76"/>
      <c r="C10" s="76"/>
    </row>
    <row r="11" spans="1:5" x14ac:dyDescent="0.25">
      <c r="A11" s="5" t="s">
        <v>7</v>
      </c>
      <c r="B11" s="24">
        <f>+B12+B18+B28+B38+B54+B64</f>
        <v>76443013385</v>
      </c>
      <c r="C11" s="24">
        <f>+C12+C18+C28+C38+C54+C64</f>
        <v>77971967252.669998</v>
      </c>
    </row>
    <row r="12" spans="1:5" ht="15.75" x14ac:dyDescent="0.25">
      <c r="A12" s="6" t="s">
        <v>8</v>
      </c>
      <c r="B12" s="7">
        <f>+B13+B14+B16+B17</f>
        <v>65758464677</v>
      </c>
      <c r="C12" s="7">
        <f>+C13+C14+C16+C17</f>
        <v>65741071394</v>
      </c>
      <c r="D12" s="2"/>
    </row>
    <row r="13" spans="1:5" x14ac:dyDescent="0.25">
      <c r="A13" s="8" t="s">
        <v>9</v>
      </c>
      <c r="B13" s="1">
        <v>53801466382</v>
      </c>
      <c r="C13" s="1">
        <v>53862573099</v>
      </c>
      <c r="D13" s="1"/>
    </row>
    <row r="14" spans="1:5" x14ac:dyDescent="0.25">
      <c r="A14" s="8" t="s">
        <v>10</v>
      </c>
      <c r="B14" s="1">
        <v>4443786906</v>
      </c>
      <c r="C14" s="1">
        <v>4445286906</v>
      </c>
    </row>
    <row r="15" spans="1:5" x14ac:dyDescent="0.25">
      <c r="A15" s="8" t="s">
        <v>11</v>
      </c>
    </row>
    <row r="16" spans="1:5" x14ac:dyDescent="0.25">
      <c r="A16" s="8" t="s">
        <v>12</v>
      </c>
      <c r="B16" s="1">
        <v>160000000</v>
      </c>
      <c r="C16" s="1">
        <v>80000000</v>
      </c>
    </row>
    <row r="17" spans="1:4" x14ac:dyDescent="0.25">
      <c r="A17" s="8" t="s">
        <v>13</v>
      </c>
      <c r="B17" s="1">
        <v>7353211389</v>
      </c>
      <c r="C17" s="1">
        <v>7353211389</v>
      </c>
      <c r="D17" s="10"/>
    </row>
    <row r="18" spans="1:4" ht="15.75" x14ac:dyDescent="0.25">
      <c r="A18" s="6" t="s">
        <v>14</v>
      </c>
      <c r="B18" s="11">
        <f>+B19+B20+B21+B22+B23+B24+B25+B26+B27</f>
        <v>5096470886</v>
      </c>
      <c r="C18" s="11">
        <f>+C19+C20+C21+C22+C23+C24+C25+C26+C27</f>
        <v>5099424290.2299995</v>
      </c>
    </row>
    <row r="19" spans="1:4" x14ac:dyDescent="0.25">
      <c r="A19" s="8" t="s">
        <v>15</v>
      </c>
      <c r="B19" s="1">
        <v>2400859437</v>
      </c>
      <c r="C19" s="1">
        <v>2387674656.3299999</v>
      </c>
    </row>
    <row r="20" spans="1:4" x14ac:dyDescent="0.25">
      <c r="A20" s="8" t="s">
        <v>16</v>
      </c>
      <c r="B20" s="25">
        <v>76530481</v>
      </c>
      <c r="C20" s="1">
        <v>79797655</v>
      </c>
    </row>
    <row r="21" spans="1:4" x14ac:dyDescent="0.25">
      <c r="A21" s="8" t="s">
        <v>17</v>
      </c>
      <c r="B21" s="1">
        <v>110979317</v>
      </c>
      <c r="C21" s="1">
        <v>122669515</v>
      </c>
    </row>
    <row r="22" spans="1:4" x14ac:dyDescent="0.25">
      <c r="A22" s="8" t="s">
        <v>18</v>
      </c>
      <c r="B22" s="1">
        <v>85841978</v>
      </c>
      <c r="C22" s="1">
        <v>85049978</v>
      </c>
    </row>
    <row r="23" spans="1:4" x14ac:dyDescent="0.25">
      <c r="A23" s="8" t="s">
        <v>19</v>
      </c>
      <c r="B23" s="1">
        <v>113022308</v>
      </c>
      <c r="C23" s="1">
        <v>85001971.129999995</v>
      </c>
    </row>
    <row r="24" spans="1:4" x14ac:dyDescent="0.25">
      <c r="A24" s="8" t="s">
        <v>20</v>
      </c>
      <c r="B24" s="1">
        <v>4570000</v>
      </c>
      <c r="C24" s="1">
        <v>3570000</v>
      </c>
    </row>
    <row r="25" spans="1:4" x14ac:dyDescent="0.25">
      <c r="A25" s="8" t="s">
        <v>21</v>
      </c>
      <c r="B25" s="1">
        <v>268071778</v>
      </c>
      <c r="C25" s="1">
        <v>298640617.87</v>
      </c>
    </row>
    <row r="26" spans="1:4" x14ac:dyDescent="0.25">
      <c r="A26" s="8" t="s">
        <v>22</v>
      </c>
      <c r="B26" s="1">
        <v>2016378095</v>
      </c>
      <c r="C26" s="1">
        <v>2017802404.9000001</v>
      </c>
    </row>
    <row r="27" spans="1:4" x14ac:dyDescent="0.25">
      <c r="A27" s="8" t="s">
        <v>23</v>
      </c>
      <c r="B27" s="1">
        <v>20217492</v>
      </c>
      <c r="C27" s="1">
        <v>19217492</v>
      </c>
    </row>
    <row r="28" spans="1:4" ht="15.75" x14ac:dyDescent="0.25">
      <c r="A28" s="6" t="s">
        <v>24</v>
      </c>
      <c r="B28" s="12">
        <f>+B29+B30+B31+B32+B33+B34+B35+B37</f>
        <v>3334918601</v>
      </c>
      <c r="C28" s="12">
        <f>+C29+C30+C31+C32+C33+C34+C35+C37</f>
        <v>3281965196.77</v>
      </c>
      <c r="D28" s="12"/>
    </row>
    <row r="29" spans="1:4" x14ac:dyDescent="0.25">
      <c r="A29" s="8" t="s">
        <v>25</v>
      </c>
      <c r="B29" s="1">
        <v>528456601</v>
      </c>
      <c r="C29" s="1">
        <v>500203612.11000001</v>
      </c>
    </row>
    <row r="30" spans="1:4" x14ac:dyDescent="0.25">
      <c r="A30" s="8" t="s">
        <v>26</v>
      </c>
      <c r="B30" s="25">
        <v>10960506</v>
      </c>
      <c r="C30" s="1">
        <v>9963506</v>
      </c>
    </row>
    <row r="31" spans="1:4" x14ac:dyDescent="0.25">
      <c r="A31" s="8" t="s">
        <v>27</v>
      </c>
      <c r="B31" s="1">
        <v>15173732</v>
      </c>
      <c r="C31" s="1">
        <v>15212670.33</v>
      </c>
    </row>
    <row r="32" spans="1:4" x14ac:dyDescent="0.25">
      <c r="A32" s="8" t="s">
        <v>28</v>
      </c>
      <c r="B32" s="1">
        <v>1393843598</v>
      </c>
      <c r="C32" s="1">
        <v>1417153224.5200002</v>
      </c>
    </row>
    <row r="33" spans="1:3" x14ac:dyDescent="0.25">
      <c r="A33" s="8" t="s">
        <v>29</v>
      </c>
      <c r="B33" s="1">
        <v>74329081</v>
      </c>
      <c r="C33" s="1">
        <v>78866719.799999997</v>
      </c>
    </row>
    <row r="34" spans="1:3" x14ac:dyDescent="0.25">
      <c r="A34" s="8" t="s">
        <v>30</v>
      </c>
      <c r="B34" s="1">
        <v>9016587</v>
      </c>
      <c r="C34" s="1">
        <v>8516587</v>
      </c>
    </row>
    <row r="35" spans="1:3" x14ac:dyDescent="0.25">
      <c r="A35" s="8" t="s">
        <v>31</v>
      </c>
      <c r="B35" s="1">
        <v>578257885</v>
      </c>
      <c r="C35" s="1">
        <v>567800472.20000005</v>
      </c>
    </row>
    <row r="36" spans="1:3" x14ac:dyDescent="0.25">
      <c r="A36" s="8" t="s">
        <v>32</v>
      </c>
    </row>
    <row r="37" spans="1:3" x14ac:dyDescent="0.25">
      <c r="A37" s="8" t="s">
        <v>33</v>
      </c>
      <c r="B37" s="1">
        <v>724880611</v>
      </c>
      <c r="C37" s="1">
        <v>684248404.80999994</v>
      </c>
    </row>
    <row r="38" spans="1:3" x14ac:dyDescent="0.25">
      <c r="A38" s="14" t="s">
        <v>34</v>
      </c>
      <c r="B38" s="23">
        <f>+B39+B40+B41+B42+B43+B44+B45+B46</f>
        <v>10000000</v>
      </c>
      <c r="C38" s="23">
        <f>+C39+C40+C41+C42+C43+C44+C45+C46</f>
        <v>10000000</v>
      </c>
    </row>
    <row r="39" spans="1:3" x14ac:dyDescent="0.25">
      <c r="A39" s="8" t="s">
        <v>35</v>
      </c>
      <c r="B39" s="9">
        <v>10000000</v>
      </c>
      <c r="C39" s="1">
        <v>10000000</v>
      </c>
    </row>
    <row r="40" spans="1:3" x14ac:dyDescent="0.25">
      <c r="A40" s="8" t="s">
        <v>36</v>
      </c>
      <c r="B40" s="9">
        <v>0</v>
      </c>
      <c r="C40" s="9"/>
    </row>
    <row r="41" spans="1:3" x14ac:dyDescent="0.25">
      <c r="A41" s="8" t="s">
        <v>37</v>
      </c>
      <c r="B41" s="9">
        <v>0</v>
      </c>
      <c r="C41" s="9"/>
    </row>
    <row r="42" spans="1:3" x14ac:dyDescent="0.25">
      <c r="A42" s="8" t="s">
        <v>38</v>
      </c>
      <c r="B42" s="9">
        <v>0</v>
      </c>
      <c r="C42" s="9"/>
    </row>
    <row r="43" spans="1:3" x14ac:dyDescent="0.25">
      <c r="A43" s="8" t="s">
        <v>39</v>
      </c>
      <c r="B43" s="9">
        <v>0</v>
      </c>
      <c r="C43" s="9"/>
    </row>
    <row r="44" spans="1:3" x14ac:dyDescent="0.25">
      <c r="A44" s="8" t="s">
        <v>40</v>
      </c>
      <c r="B44" s="9">
        <v>0</v>
      </c>
      <c r="C44" s="9"/>
    </row>
    <row r="45" spans="1:3" x14ac:dyDescent="0.25">
      <c r="A45" s="8" t="s">
        <v>41</v>
      </c>
      <c r="B45" s="9">
        <v>0</v>
      </c>
      <c r="C45" s="9"/>
    </row>
    <row r="46" spans="1:3" ht="37.15" customHeight="1" x14ac:dyDescent="0.25">
      <c r="A46" s="8" t="s">
        <v>42</v>
      </c>
      <c r="B46" s="9">
        <v>0</v>
      </c>
      <c r="C46" s="9"/>
    </row>
    <row r="47" spans="1:3" ht="15" customHeight="1" x14ac:dyDescent="0.25">
      <c r="A47" s="6" t="s">
        <v>43</v>
      </c>
      <c r="B47" s="9">
        <f>+B48+B49+B50+B51+B52+B53</f>
        <v>0</v>
      </c>
      <c r="C47" s="9"/>
    </row>
    <row r="48" spans="1:3" ht="15" customHeight="1" x14ac:dyDescent="0.25">
      <c r="A48" s="8" t="s">
        <v>44</v>
      </c>
      <c r="B48" s="9">
        <v>0</v>
      </c>
      <c r="C48" s="9"/>
    </row>
    <row r="49" spans="1:6" ht="15" customHeight="1" x14ac:dyDescent="0.25">
      <c r="A49" s="8" t="s">
        <v>45</v>
      </c>
      <c r="B49" s="9">
        <v>0</v>
      </c>
      <c r="C49" s="9"/>
    </row>
    <row r="50" spans="1:6" ht="15" customHeight="1" x14ac:dyDescent="0.25">
      <c r="A50" s="8" t="s">
        <v>46</v>
      </c>
      <c r="B50" s="9">
        <v>0</v>
      </c>
      <c r="C50" s="9"/>
    </row>
    <row r="51" spans="1:6" ht="15" customHeight="1" x14ac:dyDescent="0.25">
      <c r="A51" s="8" t="s">
        <v>47</v>
      </c>
      <c r="B51" s="9">
        <v>0</v>
      </c>
      <c r="C51" s="9"/>
    </row>
    <row r="52" spans="1:6" ht="15" customHeight="1" x14ac:dyDescent="0.25">
      <c r="A52" s="8" t="s">
        <v>48</v>
      </c>
      <c r="B52" s="9">
        <v>0</v>
      </c>
      <c r="C52" s="9"/>
    </row>
    <row r="53" spans="1:6" ht="15" customHeight="1" x14ac:dyDescent="0.25">
      <c r="A53" s="8" t="s">
        <v>49</v>
      </c>
      <c r="B53" s="9">
        <v>0</v>
      </c>
      <c r="C53" s="9"/>
    </row>
    <row r="54" spans="1:6" ht="15" customHeight="1" x14ac:dyDescent="0.25">
      <c r="A54" s="6" t="s">
        <v>50</v>
      </c>
      <c r="B54" s="12">
        <f>+B55+B56+B57+B58+B59+B60+B61+B62+B63</f>
        <v>725214715</v>
      </c>
      <c r="C54" s="12">
        <f>+C55+C56+C57+C58+C59+C60+C61+C62+C63</f>
        <v>1344138068.74</v>
      </c>
    </row>
    <row r="55" spans="1:6" x14ac:dyDescent="0.25">
      <c r="A55" s="8" t="s">
        <v>51</v>
      </c>
      <c r="B55" s="26">
        <v>237825731</v>
      </c>
      <c r="C55" s="1">
        <v>236325731</v>
      </c>
      <c r="F55" s="15"/>
    </row>
    <row r="56" spans="1:6" x14ac:dyDescent="0.25">
      <c r="A56" s="8" t="s">
        <v>52</v>
      </c>
      <c r="B56" s="1">
        <v>4641000</v>
      </c>
      <c r="C56" s="1">
        <v>5141000</v>
      </c>
    </row>
    <row r="57" spans="1:6" x14ac:dyDescent="0.25">
      <c r="A57" s="8" t="s">
        <v>53</v>
      </c>
      <c r="B57" s="1">
        <v>318026753</v>
      </c>
      <c r="C57" s="1">
        <v>886950106.74000001</v>
      </c>
    </row>
    <row r="58" spans="1:6" x14ac:dyDescent="0.25">
      <c r="A58" s="8" t="s">
        <v>54</v>
      </c>
      <c r="B58" s="9">
        <v>21100000</v>
      </c>
      <c r="C58" s="1">
        <v>46424250</v>
      </c>
    </row>
    <row r="59" spans="1:6" x14ac:dyDescent="0.25">
      <c r="A59" s="8" t="s">
        <v>55</v>
      </c>
      <c r="B59" s="9">
        <v>76125473</v>
      </c>
      <c r="C59" s="1">
        <v>77125473</v>
      </c>
    </row>
    <row r="60" spans="1:6" x14ac:dyDescent="0.25">
      <c r="A60" s="8" t="s">
        <v>56</v>
      </c>
      <c r="B60" s="9">
        <v>7000000</v>
      </c>
      <c r="C60" s="1">
        <v>7000000</v>
      </c>
    </row>
    <row r="61" spans="1:6" x14ac:dyDescent="0.25">
      <c r="A61" s="8" t="s">
        <v>57</v>
      </c>
      <c r="B61" s="9"/>
    </row>
    <row r="62" spans="1:6" x14ac:dyDescent="0.25">
      <c r="A62" s="8" t="s">
        <v>58</v>
      </c>
      <c r="B62" s="9">
        <v>54795758</v>
      </c>
      <c r="C62" s="1">
        <v>29471508</v>
      </c>
    </row>
    <row r="63" spans="1:6" x14ac:dyDescent="0.25">
      <c r="A63" s="8" t="s">
        <v>59</v>
      </c>
      <c r="B63" s="9">
        <v>5700000</v>
      </c>
      <c r="C63" s="1">
        <v>55700000</v>
      </c>
    </row>
    <row r="64" spans="1:6" ht="15.75" x14ac:dyDescent="0.25">
      <c r="A64" s="6" t="s">
        <v>60</v>
      </c>
      <c r="B64" s="11">
        <f>+B65+B66+B67</f>
        <v>1517944506</v>
      </c>
      <c r="C64" s="11">
        <f>+C65+C66+C67</f>
        <v>2495368302.9299998</v>
      </c>
      <c r="D64" s="11">
        <f t="shared" ref="D64" si="0">+D65+D66+D67</f>
        <v>0</v>
      </c>
    </row>
    <row r="65" spans="1:3" x14ac:dyDescent="0.25">
      <c r="A65" s="8" t="s">
        <v>61</v>
      </c>
      <c r="B65" s="9">
        <v>1517944506</v>
      </c>
      <c r="C65" s="1">
        <v>2495368302.9299998</v>
      </c>
    </row>
    <row r="66" spans="1:3" x14ac:dyDescent="0.25">
      <c r="A66" s="8" t="s">
        <v>62</v>
      </c>
      <c r="B66" s="9"/>
    </row>
    <row r="67" spans="1:3" x14ac:dyDescent="0.25">
      <c r="A67" s="8" t="s">
        <v>63</v>
      </c>
      <c r="B67" s="9">
        <v>0</v>
      </c>
      <c r="C67" s="9"/>
    </row>
    <row r="68" spans="1:3" x14ac:dyDescent="0.25">
      <c r="A68" s="8" t="s">
        <v>64</v>
      </c>
      <c r="B68" s="9"/>
      <c r="C68" s="9"/>
    </row>
    <row r="69" spans="1:3" ht="15.75" x14ac:dyDescent="0.25">
      <c r="A69" s="6" t="s">
        <v>65</v>
      </c>
      <c r="B69" s="9"/>
      <c r="C69" s="9"/>
    </row>
    <row r="70" spans="1:3" x14ac:dyDescent="0.25">
      <c r="A70" s="8" t="s">
        <v>66</v>
      </c>
      <c r="B70" s="9"/>
      <c r="C70" s="9"/>
    </row>
    <row r="71" spans="1:3" x14ac:dyDescent="0.25">
      <c r="A71" s="8" t="s">
        <v>67</v>
      </c>
      <c r="B71" s="9"/>
      <c r="C71" s="9"/>
    </row>
    <row r="72" spans="1:3" ht="15.75" x14ac:dyDescent="0.25">
      <c r="A72" s="6" t="s">
        <v>68</v>
      </c>
      <c r="B72" s="9"/>
      <c r="C72" s="9"/>
    </row>
    <row r="73" spans="1:3" x14ac:dyDescent="0.25">
      <c r="A73" s="8" t="s">
        <v>69</v>
      </c>
      <c r="B73" s="9"/>
      <c r="C73" s="9"/>
    </row>
    <row r="74" spans="1:3" x14ac:dyDescent="0.25">
      <c r="A74" s="8" t="s">
        <v>70</v>
      </c>
      <c r="B74" s="9"/>
      <c r="C74" s="9"/>
    </row>
    <row r="75" spans="1:3" x14ac:dyDescent="0.25">
      <c r="A75" s="8" t="s">
        <v>71</v>
      </c>
      <c r="B75" s="9"/>
      <c r="C75" s="9"/>
    </row>
    <row r="76" spans="1:3" ht="15.75" x14ac:dyDescent="0.25">
      <c r="A76" s="6" t="s">
        <v>72</v>
      </c>
      <c r="B76" s="9"/>
      <c r="C76" s="9"/>
    </row>
    <row r="77" spans="1:3" x14ac:dyDescent="0.25">
      <c r="A77" s="8" t="s">
        <v>73</v>
      </c>
      <c r="B77" s="9"/>
      <c r="C77" s="9"/>
    </row>
    <row r="78" spans="1:3" x14ac:dyDescent="0.25">
      <c r="A78" s="8" t="s">
        <v>74</v>
      </c>
      <c r="B78" s="9"/>
      <c r="C78" s="9"/>
    </row>
    <row r="79" spans="1:3" x14ac:dyDescent="0.25">
      <c r="A79" s="8" t="s">
        <v>75</v>
      </c>
      <c r="B79" s="9"/>
      <c r="C79" s="9"/>
    </row>
    <row r="80" spans="1:3" x14ac:dyDescent="0.25">
      <c r="A80" s="8" t="s">
        <v>76</v>
      </c>
      <c r="B80" s="9"/>
      <c r="C80" s="9"/>
    </row>
    <row r="81" spans="1:5" x14ac:dyDescent="0.25">
      <c r="A81" s="8" t="s">
        <v>77</v>
      </c>
      <c r="B81" s="9"/>
      <c r="C81" s="9"/>
    </row>
    <row r="82" spans="1:5" x14ac:dyDescent="0.25">
      <c r="A82" s="8" t="s">
        <v>78</v>
      </c>
      <c r="B82" s="9"/>
      <c r="C82" s="9"/>
    </row>
    <row r="83" spans="1:5" x14ac:dyDescent="0.25">
      <c r="A83" s="8" t="s">
        <v>79</v>
      </c>
      <c r="B83" s="9"/>
      <c r="C83" s="9"/>
    </row>
    <row r="84" spans="1:5" x14ac:dyDescent="0.25">
      <c r="A84" s="17" t="s">
        <v>80</v>
      </c>
      <c r="B84" s="9"/>
      <c r="C84" s="9"/>
    </row>
    <row r="85" spans="1:5" x14ac:dyDescent="0.25">
      <c r="A85" s="22" t="s">
        <v>81</v>
      </c>
      <c r="B85" s="18">
        <f>+B12+B18+B28+B38+B54+B64</f>
        <v>76443013385</v>
      </c>
      <c r="C85" s="18">
        <f>+C12+C18+C28+C38+C54+C64</f>
        <v>77971967252.669998</v>
      </c>
    </row>
    <row r="86" spans="1:5" ht="15.75" thickBot="1" x14ac:dyDescent="0.3">
      <c r="A86" s="8" t="s">
        <v>95</v>
      </c>
    </row>
    <row r="87" spans="1:5" ht="25.5" thickBot="1" x14ac:dyDescent="0.3">
      <c r="A87" s="19" t="s">
        <v>82</v>
      </c>
    </row>
    <row r="88" spans="1:5" ht="37.5" thickBot="1" x14ac:dyDescent="0.3">
      <c r="A88" s="20" t="s">
        <v>83</v>
      </c>
    </row>
    <row r="91" spans="1:5" x14ac:dyDescent="0.25">
      <c r="B91" s="21"/>
      <c r="C91" s="21"/>
    </row>
    <row r="92" spans="1:5" x14ac:dyDescent="0.25">
      <c r="B92" s="21"/>
      <c r="C92" s="21"/>
    </row>
    <row r="93" spans="1:5" x14ac:dyDescent="0.25">
      <c r="A93" t="s">
        <v>84</v>
      </c>
      <c r="B93" t="s">
        <v>92</v>
      </c>
      <c r="C93"/>
      <c r="E93" s="1"/>
    </row>
    <row r="94" spans="1:5" x14ac:dyDescent="0.25">
      <c r="A94" s="23" t="s">
        <v>90</v>
      </c>
      <c r="B94" s="23" t="s">
        <v>98</v>
      </c>
      <c r="C94" s="23"/>
      <c r="E94" s="1"/>
    </row>
    <row r="95" spans="1:5" ht="15.75" x14ac:dyDescent="0.25">
      <c r="A95" s="27" t="s">
        <v>91</v>
      </c>
      <c r="B95" s="27" t="s">
        <v>99</v>
      </c>
      <c r="C95" s="27"/>
      <c r="E95" s="1"/>
    </row>
    <row r="96" spans="1:5" x14ac:dyDescent="0.25">
      <c r="A96" t="s">
        <v>85</v>
      </c>
      <c r="B96" t="s">
        <v>85</v>
      </c>
      <c r="C96"/>
      <c r="E96" s="1"/>
    </row>
  </sheetData>
  <mergeCells count="8">
    <mergeCell ref="A9:A10"/>
    <mergeCell ref="B9:B10"/>
    <mergeCell ref="C9:C10"/>
    <mergeCell ref="A3:C3"/>
    <mergeCell ref="A4:C4"/>
    <mergeCell ref="A5:C5"/>
    <mergeCell ref="A6:C6"/>
    <mergeCell ref="A7:C7"/>
  </mergeCells>
  <pageMargins left="0.23622047244094491" right="0.23622047244094491" top="0.74803149606299213" bottom="0.74803149606299213" header="0.31496062992125984" footer="0.31496062992125984"/>
  <pageSetup paperSize="5" scale="59" orientation="portrait" r:id="rId1"/>
  <rowBreaks count="1" manualBreakCount="1">
    <brk id="63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7AE9DA-AB81-49ED-88F7-C00D9B77D162}">
  <sheetPr>
    <pageSetUpPr fitToPage="1"/>
  </sheetPr>
  <dimension ref="A1:F96"/>
  <sheetViews>
    <sheetView view="pageBreakPreview" topLeftCell="A73" zoomScaleNormal="100" zoomScaleSheetLayoutView="100" workbookViewId="0">
      <selection activeCell="B93" sqref="B93:B96"/>
    </sheetView>
  </sheetViews>
  <sheetFormatPr baseColWidth="10" defaultColWidth="11.42578125" defaultRowHeight="15" x14ac:dyDescent="0.25"/>
  <cols>
    <col min="1" max="1" width="99.140625" bestFit="1" customWidth="1"/>
    <col min="2" max="2" width="28" style="1" customWidth="1"/>
    <col min="3" max="3" width="31.28515625" style="1" customWidth="1"/>
    <col min="4" max="4" width="3.7109375" customWidth="1"/>
    <col min="6" max="6" width="16" bestFit="1" customWidth="1"/>
  </cols>
  <sheetData>
    <row r="1" spans="1:5" ht="7.5" customHeight="1" x14ac:dyDescent="0.25"/>
    <row r="2" spans="1:5" hidden="1" x14ac:dyDescent="0.25"/>
    <row r="3" spans="1:5" ht="28.5" customHeight="1" x14ac:dyDescent="0.25">
      <c r="A3" s="77" t="s">
        <v>0</v>
      </c>
      <c r="B3" s="78"/>
      <c r="C3" s="78"/>
    </row>
    <row r="4" spans="1:5" ht="21" customHeight="1" x14ac:dyDescent="0.25">
      <c r="A4" s="79" t="s">
        <v>1</v>
      </c>
      <c r="B4" s="80"/>
      <c r="C4" s="80"/>
    </row>
    <row r="5" spans="1:5" s="4" customFormat="1" ht="15.75" x14ac:dyDescent="0.25">
      <c r="A5" s="81" t="s">
        <v>89</v>
      </c>
      <c r="B5" s="82"/>
      <c r="C5" s="82"/>
      <c r="D5" s="3"/>
      <c r="E5" s="3"/>
    </row>
    <row r="6" spans="1:5" ht="15.75" customHeight="1" x14ac:dyDescent="0.25">
      <c r="A6" s="83" t="s">
        <v>2</v>
      </c>
      <c r="B6" s="84"/>
      <c r="C6" s="84"/>
    </row>
    <row r="7" spans="1:5" ht="15.75" customHeight="1" x14ac:dyDescent="0.25">
      <c r="A7" s="84" t="s">
        <v>3</v>
      </c>
      <c r="B7" s="84"/>
      <c r="C7" s="84"/>
    </row>
    <row r="8" spans="1:5" hidden="1" x14ac:dyDescent="0.25"/>
    <row r="9" spans="1:5" ht="25.5" customHeight="1" x14ac:dyDescent="0.25">
      <c r="A9" s="74" t="s">
        <v>4</v>
      </c>
      <c r="B9" s="75" t="s">
        <v>5</v>
      </c>
      <c r="C9" s="75" t="s">
        <v>6</v>
      </c>
    </row>
    <row r="10" spans="1:5" x14ac:dyDescent="0.25">
      <c r="A10" s="74"/>
      <c r="B10" s="76"/>
      <c r="C10" s="76"/>
    </row>
    <row r="11" spans="1:5" x14ac:dyDescent="0.25">
      <c r="A11" s="5" t="s">
        <v>7</v>
      </c>
      <c r="B11" s="24">
        <f>+B12+B18+B28+B38+B54+B64</f>
        <v>76443013385</v>
      </c>
      <c r="C11" s="24">
        <f>+C12+C18+C28+C38+C54+C64</f>
        <v>76443013385</v>
      </c>
    </row>
    <row r="12" spans="1:5" ht="15.75" x14ac:dyDescent="0.25">
      <c r="A12" s="6" t="s">
        <v>8</v>
      </c>
      <c r="B12" s="7">
        <f>+B13+B14+B16+B17</f>
        <v>65758464677</v>
      </c>
      <c r="C12" s="7">
        <f>+C13+C14+C17+C16</f>
        <v>65758464677</v>
      </c>
      <c r="D12" s="2"/>
    </row>
    <row r="13" spans="1:5" x14ac:dyDescent="0.25">
      <c r="A13" s="8" t="s">
        <v>9</v>
      </c>
      <c r="B13" s="1">
        <v>53801466382</v>
      </c>
      <c r="C13" s="1">
        <v>53879966382</v>
      </c>
      <c r="D13" s="1"/>
    </row>
    <row r="14" spans="1:5" x14ac:dyDescent="0.25">
      <c r="A14" s="8" t="s">
        <v>10</v>
      </c>
      <c r="B14" s="1">
        <v>4443786906</v>
      </c>
      <c r="C14" s="1">
        <v>4445286906</v>
      </c>
    </row>
    <row r="15" spans="1:5" x14ac:dyDescent="0.25">
      <c r="A15" s="8" t="s">
        <v>11</v>
      </c>
    </row>
    <row r="16" spans="1:5" x14ac:dyDescent="0.25">
      <c r="A16" s="8" t="s">
        <v>12</v>
      </c>
      <c r="B16" s="1">
        <v>160000000</v>
      </c>
      <c r="C16" s="1">
        <v>80000000</v>
      </c>
    </row>
    <row r="17" spans="1:4" x14ac:dyDescent="0.25">
      <c r="A17" s="8" t="s">
        <v>13</v>
      </c>
      <c r="B17" s="1">
        <v>7353211389</v>
      </c>
      <c r="C17" s="1">
        <v>7353211389</v>
      </c>
      <c r="D17" s="10"/>
    </row>
    <row r="18" spans="1:4" ht="15.75" x14ac:dyDescent="0.25">
      <c r="A18" s="6" t="s">
        <v>14</v>
      </c>
      <c r="B18" s="11">
        <f>+B19+B20+B21+B22+B23+B24+B25+B26+B27</f>
        <v>5096470886</v>
      </c>
      <c r="C18" s="11">
        <f>+C19+C20+C21+C22+C23+C24+C25+C26+C27</f>
        <v>5121143215.3600006</v>
      </c>
    </row>
    <row r="19" spans="1:4" x14ac:dyDescent="0.25">
      <c r="A19" s="8" t="s">
        <v>15</v>
      </c>
      <c r="B19" s="1">
        <v>2400859437</v>
      </c>
      <c r="C19" s="1">
        <v>2388972581.46</v>
      </c>
    </row>
    <row r="20" spans="1:4" x14ac:dyDescent="0.25">
      <c r="A20" s="8" t="s">
        <v>16</v>
      </c>
      <c r="B20" s="25">
        <v>76530481</v>
      </c>
      <c r="C20" s="1">
        <v>77518655</v>
      </c>
    </row>
    <row r="21" spans="1:4" x14ac:dyDescent="0.25">
      <c r="A21" s="8" t="s">
        <v>17</v>
      </c>
      <c r="B21" s="1">
        <v>110979317</v>
      </c>
      <c r="C21" s="1">
        <v>125369515</v>
      </c>
    </row>
    <row r="22" spans="1:4" x14ac:dyDescent="0.25">
      <c r="A22" s="8" t="s">
        <v>18</v>
      </c>
      <c r="B22" s="1">
        <v>85841978</v>
      </c>
      <c r="C22" s="1">
        <v>85049978</v>
      </c>
    </row>
    <row r="23" spans="1:4" x14ac:dyDescent="0.25">
      <c r="A23" s="8" t="s">
        <v>19</v>
      </c>
      <c r="B23" s="1">
        <v>113022308</v>
      </c>
      <c r="C23" s="1">
        <v>113322308</v>
      </c>
    </row>
    <row r="24" spans="1:4" x14ac:dyDescent="0.25">
      <c r="A24" s="8" t="s">
        <v>20</v>
      </c>
      <c r="B24" s="1">
        <v>4570000</v>
      </c>
      <c r="C24" s="1">
        <v>4570000</v>
      </c>
    </row>
    <row r="25" spans="1:4" x14ac:dyDescent="0.25">
      <c r="A25" s="8" t="s">
        <v>21</v>
      </c>
      <c r="B25" s="1">
        <v>268071778</v>
      </c>
      <c r="C25" s="1">
        <v>283320281</v>
      </c>
    </row>
    <row r="26" spans="1:4" x14ac:dyDescent="0.25">
      <c r="A26" s="8" t="s">
        <v>22</v>
      </c>
      <c r="B26" s="1">
        <v>2016378095</v>
      </c>
      <c r="C26" s="1">
        <v>2022802404.9000001</v>
      </c>
    </row>
    <row r="27" spans="1:4" x14ac:dyDescent="0.25">
      <c r="A27" s="8" t="s">
        <v>23</v>
      </c>
      <c r="B27" s="1">
        <v>20217492</v>
      </c>
      <c r="C27" s="1">
        <v>20217492</v>
      </c>
    </row>
    <row r="28" spans="1:4" ht="15.75" x14ac:dyDescent="0.25">
      <c r="A28" s="6" t="s">
        <v>24</v>
      </c>
      <c r="B28" s="12">
        <f>+B29+B30+B31+B32+B33+B34+B35+B37</f>
        <v>3334918601</v>
      </c>
      <c r="C28" s="12">
        <f>+C29+C30+C31+C32+C33+C34+C35+C37+C36</f>
        <v>3310246271.6399999</v>
      </c>
      <c r="D28" s="12"/>
    </row>
    <row r="29" spans="1:4" x14ac:dyDescent="0.25">
      <c r="A29" s="8" t="s">
        <v>25</v>
      </c>
      <c r="B29" s="1">
        <v>528456601</v>
      </c>
      <c r="C29" s="1">
        <v>500838612.1099999</v>
      </c>
    </row>
    <row r="30" spans="1:4" x14ac:dyDescent="0.25">
      <c r="A30" s="8" t="s">
        <v>26</v>
      </c>
      <c r="B30" s="25">
        <v>10960506</v>
      </c>
      <c r="C30" s="1">
        <v>10963506</v>
      </c>
    </row>
    <row r="31" spans="1:4" x14ac:dyDescent="0.25">
      <c r="A31" s="8" t="s">
        <v>27</v>
      </c>
      <c r="B31" s="1">
        <v>15173732</v>
      </c>
      <c r="C31" s="1">
        <v>15177670.33</v>
      </c>
    </row>
    <row r="32" spans="1:4" x14ac:dyDescent="0.25">
      <c r="A32" s="8" t="s">
        <v>28</v>
      </c>
      <c r="B32" s="1">
        <v>1393843598</v>
      </c>
      <c r="C32" s="1">
        <v>1415815299.3899999</v>
      </c>
    </row>
    <row r="33" spans="1:3" x14ac:dyDescent="0.25">
      <c r="A33" s="8" t="s">
        <v>29</v>
      </c>
      <c r="B33" s="1">
        <v>74329081</v>
      </c>
      <c r="C33" s="1">
        <v>79406719.799999997</v>
      </c>
    </row>
    <row r="34" spans="1:3" x14ac:dyDescent="0.25">
      <c r="A34" s="8" t="s">
        <v>30</v>
      </c>
      <c r="B34" s="1">
        <v>9016587</v>
      </c>
      <c r="C34" s="1">
        <v>9016587</v>
      </c>
    </row>
    <row r="35" spans="1:3" x14ac:dyDescent="0.25">
      <c r="A35" s="8" t="s">
        <v>31</v>
      </c>
      <c r="B35" s="1">
        <v>578257885</v>
      </c>
      <c r="C35" s="1">
        <v>567800472.20000005</v>
      </c>
    </row>
    <row r="36" spans="1:3" x14ac:dyDescent="0.25">
      <c r="A36" s="8" t="s">
        <v>32</v>
      </c>
      <c r="C36" s="1">
        <v>711227404.81000006</v>
      </c>
    </row>
    <row r="37" spans="1:3" x14ac:dyDescent="0.25">
      <c r="A37" s="8" t="s">
        <v>33</v>
      </c>
      <c r="B37" s="1">
        <v>724880611</v>
      </c>
    </row>
    <row r="38" spans="1:3" x14ac:dyDescent="0.25">
      <c r="A38" s="14" t="s">
        <v>34</v>
      </c>
      <c r="B38" s="23">
        <f>+B39+B40+B41+B42+B43+B44+B45+B46</f>
        <v>10000000</v>
      </c>
      <c r="C38" s="23">
        <f>+C39+C40+C41+C42+C43+C44+C45+C46</f>
        <v>10000000</v>
      </c>
    </row>
    <row r="39" spans="1:3" x14ac:dyDescent="0.25">
      <c r="A39" s="8" t="s">
        <v>35</v>
      </c>
      <c r="B39" s="9">
        <v>10000000</v>
      </c>
      <c r="C39" s="1">
        <v>10000000</v>
      </c>
    </row>
    <row r="40" spans="1:3" x14ac:dyDescent="0.25">
      <c r="A40" s="8" t="s">
        <v>36</v>
      </c>
      <c r="B40" s="9">
        <v>0</v>
      </c>
      <c r="C40" s="9"/>
    </row>
    <row r="41" spans="1:3" x14ac:dyDescent="0.25">
      <c r="A41" s="8" t="s">
        <v>37</v>
      </c>
      <c r="B41" s="9">
        <v>0</v>
      </c>
      <c r="C41" s="9">
        <v>0</v>
      </c>
    </row>
    <row r="42" spans="1:3" x14ac:dyDescent="0.25">
      <c r="A42" s="8" t="s">
        <v>38</v>
      </c>
      <c r="B42" s="9">
        <v>0</v>
      </c>
      <c r="C42" s="9">
        <v>0</v>
      </c>
    </row>
    <row r="43" spans="1:3" x14ac:dyDescent="0.25">
      <c r="A43" s="8" t="s">
        <v>39</v>
      </c>
      <c r="B43" s="9">
        <v>0</v>
      </c>
      <c r="C43" s="9">
        <v>0</v>
      </c>
    </row>
    <row r="44" spans="1:3" x14ac:dyDescent="0.25">
      <c r="A44" s="8" t="s">
        <v>40</v>
      </c>
      <c r="B44" s="9">
        <v>0</v>
      </c>
      <c r="C44" s="9">
        <v>0</v>
      </c>
    </row>
    <row r="45" spans="1:3" x14ac:dyDescent="0.25">
      <c r="A45" s="8" t="s">
        <v>41</v>
      </c>
      <c r="B45" s="9">
        <v>0</v>
      </c>
      <c r="C45" s="9">
        <v>0</v>
      </c>
    </row>
    <row r="46" spans="1:3" ht="37.15" customHeight="1" x14ac:dyDescent="0.25">
      <c r="A46" s="8" t="s">
        <v>42</v>
      </c>
      <c r="B46" s="9">
        <v>0</v>
      </c>
      <c r="C46" s="9">
        <v>0</v>
      </c>
    </row>
    <row r="47" spans="1:3" ht="15" customHeight="1" x14ac:dyDescent="0.25">
      <c r="A47" s="6" t="s">
        <v>43</v>
      </c>
      <c r="B47" s="9">
        <f>+B48+B49+B50+B51+B52+B53</f>
        <v>0</v>
      </c>
      <c r="C47" s="9">
        <v>0</v>
      </c>
    </row>
    <row r="48" spans="1:3" ht="15" customHeight="1" x14ac:dyDescent="0.25">
      <c r="A48" s="8" t="s">
        <v>44</v>
      </c>
      <c r="B48" s="9">
        <v>0</v>
      </c>
      <c r="C48" s="9">
        <v>0</v>
      </c>
    </row>
    <row r="49" spans="1:6" ht="15" customHeight="1" x14ac:dyDescent="0.25">
      <c r="A49" s="8" t="s">
        <v>45</v>
      </c>
      <c r="B49" s="9">
        <v>0</v>
      </c>
      <c r="C49" s="9">
        <v>0</v>
      </c>
    </row>
    <row r="50" spans="1:6" ht="15" customHeight="1" x14ac:dyDescent="0.25">
      <c r="A50" s="8" t="s">
        <v>46</v>
      </c>
      <c r="B50" s="9">
        <v>0</v>
      </c>
      <c r="C50" s="9">
        <v>0</v>
      </c>
    </row>
    <row r="51" spans="1:6" ht="15" customHeight="1" x14ac:dyDescent="0.25">
      <c r="A51" s="8" t="s">
        <v>47</v>
      </c>
      <c r="B51" s="9">
        <v>0</v>
      </c>
      <c r="C51" s="9">
        <v>0</v>
      </c>
    </row>
    <row r="52" spans="1:6" ht="15" customHeight="1" x14ac:dyDescent="0.25">
      <c r="A52" s="8" t="s">
        <v>48</v>
      </c>
      <c r="B52" s="9">
        <v>0</v>
      </c>
      <c r="C52" s="9">
        <v>0</v>
      </c>
    </row>
    <row r="53" spans="1:6" ht="15" customHeight="1" x14ac:dyDescent="0.25">
      <c r="A53" s="8" t="s">
        <v>49</v>
      </c>
      <c r="B53" s="9">
        <v>0</v>
      </c>
      <c r="C53" s="9">
        <v>0</v>
      </c>
    </row>
    <row r="54" spans="1:6" ht="15" customHeight="1" x14ac:dyDescent="0.25">
      <c r="A54" s="6" t="s">
        <v>50</v>
      </c>
      <c r="B54" s="12">
        <f>+B55+B56+B57+B58+B59+B60+B61+B62+B63</f>
        <v>725214715</v>
      </c>
      <c r="C54" s="12">
        <f>+C55+C56+C57+C58+C59+C60+C62+C63</f>
        <v>725214715</v>
      </c>
    </row>
    <row r="55" spans="1:6" x14ac:dyDescent="0.25">
      <c r="A55" s="8" t="s">
        <v>51</v>
      </c>
      <c r="B55" s="26">
        <v>237825731</v>
      </c>
      <c r="C55" s="1">
        <v>236325731</v>
      </c>
      <c r="F55" s="15"/>
    </row>
    <row r="56" spans="1:6" x14ac:dyDescent="0.25">
      <c r="A56" s="8" t="s">
        <v>52</v>
      </c>
      <c r="B56" s="1">
        <v>4641000</v>
      </c>
      <c r="C56" s="1">
        <v>5141000</v>
      </c>
    </row>
    <row r="57" spans="1:6" x14ac:dyDescent="0.25">
      <c r="A57" s="8" t="s">
        <v>53</v>
      </c>
      <c r="B57" s="1">
        <v>318026753</v>
      </c>
      <c r="C57" s="1">
        <v>318026753</v>
      </c>
    </row>
    <row r="58" spans="1:6" x14ac:dyDescent="0.25">
      <c r="A58" s="8" t="s">
        <v>54</v>
      </c>
      <c r="B58" s="9">
        <v>21100000</v>
      </c>
      <c r="C58" s="1">
        <v>21100000</v>
      </c>
    </row>
    <row r="59" spans="1:6" x14ac:dyDescent="0.25">
      <c r="A59" s="8" t="s">
        <v>55</v>
      </c>
      <c r="B59" s="9">
        <v>76125473</v>
      </c>
      <c r="C59" s="1">
        <v>77125473</v>
      </c>
    </row>
    <row r="60" spans="1:6" x14ac:dyDescent="0.25">
      <c r="A60" s="8" t="s">
        <v>56</v>
      </c>
      <c r="B60" s="9">
        <v>7000000</v>
      </c>
      <c r="C60" s="1">
        <v>7000000</v>
      </c>
    </row>
    <row r="61" spans="1:6" x14ac:dyDescent="0.25">
      <c r="A61" s="8" t="s">
        <v>57</v>
      </c>
      <c r="B61" s="9"/>
    </row>
    <row r="62" spans="1:6" x14ac:dyDescent="0.25">
      <c r="A62" s="8" t="s">
        <v>58</v>
      </c>
      <c r="B62" s="9">
        <v>54795758</v>
      </c>
      <c r="C62" s="1">
        <v>54795758</v>
      </c>
    </row>
    <row r="63" spans="1:6" x14ac:dyDescent="0.25">
      <c r="A63" s="8" t="s">
        <v>59</v>
      </c>
      <c r="B63" s="9">
        <v>5700000</v>
      </c>
      <c r="C63" s="1">
        <v>5700000</v>
      </c>
    </row>
    <row r="64" spans="1:6" ht="15.75" x14ac:dyDescent="0.25">
      <c r="A64" s="6" t="s">
        <v>60</v>
      </c>
      <c r="B64" s="11">
        <f>+B65+B66+B67</f>
        <v>1517944506</v>
      </c>
      <c r="C64" s="11">
        <f>+C65+C66+C67</f>
        <v>1517944506</v>
      </c>
    </row>
    <row r="65" spans="1:3" x14ac:dyDescent="0.25">
      <c r="A65" s="8" t="s">
        <v>61</v>
      </c>
      <c r="B65" s="9">
        <v>1517944506</v>
      </c>
      <c r="C65" s="1">
        <v>1517944506</v>
      </c>
    </row>
    <row r="66" spans="1:3" x14ac:dyDescent="0.25">
      <c r="A66" s="8" t="s">
        <v>62</v>
      </c>
      <c r="B66" s="9"/>
    </row>
    <row r="67" spans="1:3" x14ac:dyDescent="0.25">
      <c r="A67" s="8" t="s">
        <v>63</v>
      </c>
      <c r="B67" s="9">
        <v>0</v>
      </c>
      <c r="C67" s="9">
        <v>0</v>
      </c>
    </row>
    <row r="68" spans="1:3" x14ac:dyDescent="0.25">
      <c r="A68" s="8" t="s">
        <v>64</v>
      </c>
      <c r="B68" s="9"/>
      <c r="C68" s="9"/>
    </row>
    <row r="69" spans="1:3" ht="15.75" x14ac:dyDescent="0.25">
      <c r="A69" s="6" t="s">
        <v>65</v>
      </c>
      <c r="B69" s="9"/>
      <c r="C69" s="9"/>
    </row>
    <row r="70" spans="1:3" x14ac:dyDescent="0.25">
      <c r="A70" s="8" t="s">
        <v>66</v>
      </c>
      <c r="B70" s="9"/>
      <c r="C70" s="9"/>
    </row>
    <row r="71" spans="1:3" x14ac:dyDescent="0.25">
      <c r="A71" s="8" t="s">
        <v>67</v>
      </c>
      <c r="B71" s="9"/>
      <c r="C71" s="9"/>
    </row>
    <row r="72" spans="1:3" ht="15.75" x14ac:dyDescent="0.25">
      <c r="A72" s="6" t="s">
        <v>68</v>
      </c>
      <c r="B72" s="9"/>
      <c r="C72" s="9"/>
    </row>
    <row r="73" spans="1:3" x14ac:dyDescent="0.25">
      <c r="A73" s="8" t="s">
        <v>69</v>
      </c>
      <c r="B73" s="9"/>
      <c r="C73" s="9"/>
    </row>
    <row r="74" spans="1:3" x14ac:dyDescent="0.25">
      <c r="A74" s="8" t="s">
        <v>70</v>
      </c>
      <c r="B74" s="9"/>
      <c r="C74" s="9"/>
    </row>
    <row r="75" spans="1:3" x14ac:dyDescent="0.25">
      <c r="A75" s="8" t="s">
        <v>71</v>
      </c>
      <c r="B75" s="9"/>
      <c r="C75" s="9"/>
    </row>
    <row r="76" spans="1:3" ht="15.75" x14ac:dyDescent="0.25">
      <c r="A76" s="6" t="s">
        <v>72</v>
      </c>
      <c r="B76" s="9"/>
      <c r="C76" s="9"/>
    </row>
    <row r="77" spans="1:3" x14ac:dyDescent="0.25">
      <c r="A77" s="8" t="s">
        <v>73</v>
      </c>
      <c r="B77" s="9"/>
      <c r="C77" s="9"/>
    </row>
    <row r="78" spans="1:3" x14ac:dyDescent="0.25">
      <c r="A78" s="8" t="s">
        <v>74</v>
      </c>
      <c r="B78" s="9"/>
      <c r="C78" s="9"/>
    </row>
    <row r="79" spans="1:3" x14ac:dyDescent="0.25">
      <c r="A79" s="8" t="s">
        <v>75</v>
      </c>
      <c r="B79" s="9"/>
      <c r="C79" s="9"/>
    </row>
    <row r="80" spans="1:3" x14ac:dyDescent="0.25">
      <c r="A80" s="8" t="s">
        <v>76</v>
      </c>
      <c r="B80" s="9"/>
      <c r="C80" s="9"/>
    </row>
    <row r="81" spans="1:5" x14ac:dyDescent="0.25">
      <c r="A81" s="8" t="s">
        <v>77</v>
      </c>
      <c r="B81" s="9"/>
      <c r="C81" s="9"/>
    </row>
    <row r="82" spans="1:5" x14ac:dyDescent="0.25">
      <c r="A82" s="8" t="s">
        <v>78</v>
      </c>
      <c r="B82" s="9"/>
      <c r="C82" s="9"/>
    </row>
    <row r="83" spans="1:5" x14ac:dyDescent="0.25">
      <c r="A83" s="8" t="s">
        <v>79</v>
      </c>
      <c r="B83" s="9"/>
      <c r="C83" s="9"/>
    </row>
    <row r="84" spans="1:5" x14ac:dyDescent="0.25">
      <c r="A84" s="17" t="s">
        <v>80</v>
      </c>
      <c r="B84" s="9"/>
      <c r="C84" s="9"/>
    </row>
    <row r="85" spans="1:5" x14ac:dyDescent="0.25">
      <c r="A85" s="22" t="s">
        <v>81</v>
      </c>
      <c r="B85" s="18">
        <f>+B12+B18+B28+B38+B54+B64</f>
        <v>76443013385</v>
      </c>
      <c r="C85" s="18">
        <f>+C12+C18+C28+C38+C54+C64</f>
        <v>76443013385</v>
      </c>
    </row>
    <row r="86" spans="1:5" ht="15.75" thickBot="1" x14ac:dyDescent="0.3">
      <c r="A86" s="8" t="s">
        <v>95</v>
      </c>
    </row>
    <row r="87" spans="1:5" ht="25.5" thickBot="1" x14ac:dyDescent="0.3">
      <c r="A87" s="19" t="s">
        <v>82</v>
      </c>
    </row>
    <row r="88" spans="1:5" ht="37.5" thickBot="1" x14ac:dyDescent="0.3">
      <c r="A88" s="20" t="s">
        <v>83</v>
      </c>
    </row>
    <row r="91" spans="1:5" x14ac:dyDescent="0.25">
      <c r="B91" s="21"/>
      <c r="C91" s="21"/>
    </row>
    <row r="92" spans="1:5" x14ac:dyDescent="0.25">
      <c r="B92" s="21"/>
      <c r="C92" s="21"/>
    </row>
    <row r="93" spans="1:5" x14ac:dyDescent="0.25">
      <c r="A93" t="s">
        <v>84</v>
      </c>
      <c r="B93" s="1" t="s">
        <v>92</v>
      </c>
      <c r="C93"/>
      <c r="E93" s="1"/>
    </row>
    <row r="94" spans="1:5" x14ac:dyDescent="0.25">
      <c r="A94" s="23" t="s">
        <v>90</v>
      </c>
      <c r="B94" s="23" t="s">
        <v>93</v>
      </c>
      <c r="C94" s="23"/>
      <c r="E94" s="1"/>
    </row>
    <row r="95" spans="1:5" ht="15.75" x14ac:dyDescent="0.25">
      <c r="A95" s="27" t="s">
        <v>91</v>
      </c>
      <c r="B95" s="1" t="s">
        <v>94</v>
      </c>
      <c r="C95" s="27"/>
      <c r="E95" s="1"/>
    </row>
    <row r="96" spans="1:5" x14ac:dyDescent="0.25">
      <c r="A96" t="s">
        <v>85</v>
      </c>
      <c r="B96" s="1" t="s">
        <v>85</v>
      </c>
      <c r="C96"/>
      <c r="E96" s="1"/>
    </row>
  </sheetData>
  <mergeCells count="8">
    <mergeCell ref="A9:A10"/>
    <mergeCell ref="B9:B10"/>
    <mergeCell ref="C9:C10"/>
    <mergeCell ref="A3:C3"/>
    <mergeCell ref="A4:C4"/>
    <mergeCell ref="A5:C5"/>
    <mergeCell ref="A6:C6"/>
    <mergeCell ref="A7:C7"/>
  </mergeCells>
  <pageMargins left="0.23622047244094491" right="0.23622047244094491" top="0.74803149606299213" bottom="0.74803149606299213" header="0.31496062992125984" footer="0.31496062992125984"/>
  <pageSetup paperSize="5" scale="59" orientation="portrait" r:id="rId1"/>
  <rowBreaks count="1" manualBreakCount="1">
    <brk id="63" max="1638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19ACD5-FE3D-46FA-92C2-1DACB1E57D41}">
  <sheetPr>
    <pageSetUpPr fitToPage="1"/>
  </sheetPr>
  <dimension ref="A1:G95"/>
  <sheetViews>
    <sheetView view="pageBreakPreview" zoomScaleNormal="100" zoomScaleSheetLayoutView="100" workbookViewId="0">
      <selection activeCell="C90" sqref="C90"/>
    </sheetView>
  </sheetViews>
  <sheetFormatPr baseColWidth="10" defaultColWidth="11.42578125" defaultRowHeight="13.5" x14ac:dyDescent="0.25"/>
  <cols>
    <col min="1" max="1" width="78.7109375" style="34" customWidth="1"/>
    <col min="2" max="2" width="28" style="35" customWidth="1"/>
    <col min="3" max="3" width="31.28515625" style="35" customWidth="1"/>
    <col min="4" max="7" width="24.28515625" style="36" customWidth="1"/>
    <col min="8" max="10" width="0" style="34" hidden="1" customWidth="1"/>
    <col min="11" max="16384" width="11.42578125" style="34"/>
  </cols>
  <sheetData>
    <row r="1" spans="1:7" ht="7.5" customHeight="1" x14ac:dyDescent="0.25"/>
    <row r="2" spans="1:7" hidden="1" x14ac:dyDescent="0.25"/>
    <row r="3" spans="1:7" ht="28.5" customHeight="1" x14ac:dyDescent="0.25">
      <c r="A3" s="59" t="s">
        <v>0</v>
      </c>
      <c r="B3" s="60"/>
      <c r="C3" s="60"/>
      <c r="D3" s="60"/>
      <c r="E3" s="60"/>
      <c r="F3" s="60"/>
      <c r="G3" s="60"/>
    </row>
    <row r="4" spans="1:7" ht="21" customHeight="1" x14ac:dyDescent="0.25">
      <c r="A4" s="61" t="s">
        <v>1</v>
      </c>
      <c r="B4" s="62"/>
      <c r="C4" s="62"/>
      <c r="D4" s="62"/>
      <c r="E4" s="62"/>
      <c r="F4" s="62"/>
      <c r="G4" s="62"/>
    </row>
    <row r="5" spans="1:7" s="37" customFormat="1" x14ac:dyDescent="0.25">
      <c r="A5" s="63" t="s">
        <v>89</v>
      </c>
      <c r="B5" s="64"/>
      <c r="C5" s="64"/>
      <c r="D5" s="64"/>
      <c r="E5" s="64"/>
      <c r="F5" s="64"/>
      <c r="G5" s="65"/>
    </row>
    <row r="6" spans="1:7" ht="15.75" customHeight="1" x14ac:dyDescent="0.25">
      <c r="A6" s="66" t="s">
        <v>2</v>
      </c>
      <c r="B6" s="67"/>
      <c r="C6" s="67"/>
      <c r="D6" s="67"/>
      <c r="E6" s="67"/>
      <c r="F6" s="67"/>
      <c r="G6" s="67"/>
    </row>
    <row r="7" spans="1:7" ht="15.75" customHeight="1" x14ac:dyDescent="0.25">
      <c r="A7" s="67" t="s">
        <v>3</v>
      </c>
      <c r="B7" s="67"/>
      <c r="C7" s="67"/>
      <c r="D7" s="67"/>
      <c r="E7" s="67"/>
      <c r="F7" s="67"/>
      <c r="G7" s="67"/>
    </row>
    <row r="8" spans="1:7" ht="24.75" customHeight="1" x14ac:dyDescent="0.25">
      <c r="A8" s="68" t="s">
        <v>4</v>
      </c>
      <c r="B8" s="69" t="s">
        <v>5</v>
      </c>
      <c r="C8" s="69" t="s">
        <v>6</v>
      </c>
      <c r="D8" s="71" t="s">
        <v>100</v>
      </c>
      <c r="E8" s="72"/>
      <c r="F8" s="72"/>
      <c r="G8" s="73"/>
    </row>
    <row r="9" spans="1:7" x14ac:dyDescent="0.25">
      <c r="A9" s="68"/>
      <c r="B9" s="70"/>
      <c r="C9" s="70"/>
      <c r="D9" s="38" t="s">
        <v>87</v>
      </c>
      <c r="E9" s="38" t="s">
        <v>97</v>
      </c>
      <c r="F9" s="38" t="s">
        <v>103</v>
      </c>
      <c r="G9" s="38" t="s">
        <v>88</v>
      </c>
    </row>
    <row r="10" spans="1:7" x14ac:dyDescent="0.25">
      <c r="A10" s="5" t="s">
        <v>7</v>
      </c>
      <c r="B10" s="39">
        <f>+B11+B17+B27+B37+B53+B63</f>
        <v>76443013385</v>
      </c>
      <c r="C10" s="39">
        <f>+C11+C17+C27+C37+C53+C63</f>
        <v>76443013385</v>
      </c>
      <c r="D10" s="39">
        <f t="shared" ref="D10:G10" si="0">+D11+D17+D27+D37+D53+D63</f>
        <v>5617194892.0899982</v>
      </c>
      <c r="E10" s="39">
        <f t="shared" si="0"/>
        <v>5785027750.5900002</v>
      </c>
      <c r="F10" s="39">
        <f>+F11+F17+F27+F37+F53+F63</f>
        <v>5719668432.0500011</v>
      </c>
      <c r="G10" s="39">
        <f t="shared" si="0"/>
        <v>17121891074.729998</v>
      </c>
    </row>
    <row r="11" spans="1:7" x14ac:dyDescent="0.25">
      <c r="A11" s="17" t="s">
        <v>8</v>
      </c>
      <c r="B11" s="40">
        <f>+B12+B13+B15+B16</f>
        <v>65758464677</v>
      </c>
      <c r="C11" s="40">
        <f>+C12+C13+C16+C15</f>
        <v>65758464677</v>
      </c>
      <c r="D11" s="41">
        <f>SUM(D12:D16)</f>
        <v>5071086538.1199989</v>
      </c>
      <c r="E11" s="41">
        <f>SUM(E12:E16)</f>
        <v>5052438083.1700001</v>
      </c>
      <c r="F11" s="41">
        <f>SUM(F12:F16)</f>
        <v>5056516272.9900007</v>
      </c>
      <c r="G11" s="41">
        <f>SUM(G12:G16)</f>
        <v>15180040894.279999</v>
      </c>
    </row>
    <row r="12" spans="1:7" x14ac:dyDescent="0.25">
      <c r="A12" s="8" t="s">
        <v>9</v>
      </c>
      <c r="B12" s="35">
        <v>53801466382</v>
      </c>
      <c r="C12" s="35">
        <v>53879966382</v>
      </c>
      <c r="D12" s="36">
        <v>4101000801.6099987</v>
      </c>
      <c r="E12" s="36">
        <v>4084715378.3800001</v>
      </c>
      <c r="F12" s="36">
        <v>4093986206.0900002</v>
      </c>
      <c r="G12" s="36">
        <f>+D12+E12+F12</f>
        <v>12279702386.079998</v>
      </c>
    </row>
    <row r="13" spans="1:7" x14ac:dyDescent="0.25">
      <c r="A13" s="8" t="s">
        <v>10</v>
      </c>
      <c r="B13" s="35">
        <v>4443786906</v>
      </c>
      <c r="C13" s="35">
        <v>4445286906</v>
      </c>
      <c r="D13" s="36">
        <v>339796724.92000002</v>
      </c>
      <c r="E13" s="36">
        <v>338287454.17000002</v>
      </c>
      <c r="F13" s="36">
        <v>335184386.60000002</v>
      </c>
      <c r="G13" s="36">
        <f t="shared" ref="G13:G16" si="1">+D13+E13+F13</f>
        <v>1013268565.6900001</v>
      </c>
    </row>
    <row r="14" spans="1:7" x14ac:dyDescent="0.25">
      <c r="A14" s="8" t="s">
        <v>11</v>
      </c>
      <c r="D14" s="36">
        <v>0</v>
      </c>
      <c r="G14" s="36">
        <f t="shared" si="1"/>
        <v>0</v>
      </c>
    </row>
    <row r="15" spans="1:7" x14ac:dyDescent="0.25">
      <c r="A15" s="8" t="s">
        <v>12</v>
      </c>
      <c r="B15" s="35">
        <v>160000000</v>
      </c>
      <c r="C15" s="35">
        <v>80000000</v>
      </c>
      <c r="G15" s="36">
        <f t="shared" si="1"/>
        <v>0</v>
      </c>
    </row>
    <row r="16" spans="1:7" x14ac:dyDescent="0.25">
      <c r="A16" s="8" t="s">
        <v>13</v>
      </c>
      <c r="B16" s="35">
        <v>7353211389</v>
      </c>
      <c r="C16" s="35">
        <v>7353211389</v>
      </c>
      <c r="D16" s="42">
        <v>630289011.58999991</v>
      </c>
      <c r="E16" s="43">
        <v>629435250.62</v>
      </c>
      <c r="F16" s="43">
        <v>627345680.29999995</v>
      </c>
      <c r="G16" s="36">
        <f t="shared" si="1"/>
        <v>1887069942.51</v>
      </c>
    </row>
    <row r="17" spans="1:7" x14ac:dyDescent="0.25">
      <c r="A17" s="17" t="s">
        <v>14</v>
      </c>
      <c r="B17" s="44">
        <f>+B18+B19+B20+B21+B22+B23+B24+B25+B26</f>
        <v>5096470886</v>
      </c>
      <c r="C17" s="44">
        <f>+C18+C19+C20+C21+C22+C23+C24+C25+C26</f>
        <v>5121143215.3600006</v>
      </c>
      <c r="D17" s="45">
        <f>SUM(D18:D26)</f>
        <v>493032014.08000004</v>
      </c>
      <c r="E17" s="45">
        <f>SUM(E18:E26)</f>
        <v>419500231.75</v>
      </c>
      <c r="F17" s="45">
        <f>SUM(F18:F26)</f>
        <v>317672016.65000004</v>
      </c>
      <c r="G17" s="45">
        <f>SUM(G18:G26)</f>
        <v>1230204262.48</v>
      </c>
    </row>
    <row r="18" spans="1:7" x14ac:dyDescent="0.25">
      <c r="A18" s="8" t="s">
        <v>15</v>
      </c>
      <c r="B18" s="35">
        <v>2400859437</v>
      </c>
      <c r="C18" s="35">
        <v>2388972581.46</v>
      </c>
      <c r="D18" s="36">
        <v>126130825.05</v>
      </c>
      <c r="E18" s="36">
        <v>221229436.78999999</v>
      </c>
      <c r="F18" s="36">
        <v>141662153.83000001</v>
      </c>
      <c r="G18" s="36">
        <f>+D18+E18+F18</f>
        <v>489022415.66999996</v>
      </c>
    </row>
    <row r="19" spans="1:7" x14ac:dyDescent="0.25">
      <c r="A19" s="8" t="s">
        <v>16</v>
      </c>
      <c r="B19" s="46">
        <v>76530481</v>
      </c>
      <c r="C19" s="35">
        <v>77518655</v>
      </c>
      <c r="D19" s="36">
        <v>0</v>
      </c>
      <c r="E19" s="36">
        <v>1733197.95</v>
      </c>
      <c r="F19" s="36">
        <v>1640001</v>
      </c>
      <c r="G19" s="36">
        <f t="shared" ref="G19:G26" si="2">+D19+E19+F19</f>
        <v>3373198.95</v>
      </c>
    </row>
    <row r="20" spans="1:7" x14ac:dyDescent="0.25">
      <c r="A20" s="8" t="s">
        <v>17</v>
      </c>
      <c r="B20" s="35">
        <v>110979317</v>
      </c>
      <c r="C20" s="35">
        <v>125369515</v>
      </c>
      <c r="D20" s="36">
        <v>2640697</v>
      </c>
      <c r="E20" s="36">
        <v>1346478.5</v>
      </c>
      <c r="F20" s="36">
        <v>7136642.25</v>
      </c>
      <c r="G20" s="36">
        <f t="shared" si="2"/>
        <v>11123817.75</v>
      </c>
    </row>
    <row r="21" spans="1:7" x14ac:dyDescent="0.25">
      <c r="A21" s="8" t="s">
        <v>18</v>
      </c>
      <c r="B21" s="35">
        <v>85841978</v>
      </c>
      <c r="C21" s="35">
        <v>85049978</v>
      </c>
      <c r="D21" s="36">
        <v>1947200</v>
      </c>
      <c r="E21" s="36">
        <v>6553609.6200000001</v>
      </c>
      <c r="F21" s="36">
        <v>3756040</v>
      </c>
      <c r="G21" s="36">
        <f t="shared" si="2"/>
        <v>12256849.620000001</v>
      </c>
    </row>
    <row r="22" spans="1:7" x14ac:dyDescent="0.25">
      <c r="A22" s="8" t="s">
        <v>19</v>
      </c>
      <c r="B22" s="35">
        <v>113022308</v>
      </c>
      <c r="C22" s="35">
        <v>113322308</v>
      </c>
      <c r="D22" s="36">
        <v>2605226.2999999998</v>
      </c>
      <c r="E22" s="36">
        <v>4812088.92</v>
      </c>
      <c r="F22" s="36">
        <v>1038605.3</v>
      </c>
      <c r="G22" s="36">
        <f t="shared" si="2"/>
        <v>8455920.5199999996</v>
      </c>
    </row>
    <row r="23" spans="1:7" x14ac:dyDescent="0.25">
      <c r="A23" s="8" t="s">
        <v>20</v>
      </c>
      <c r="B23" s="35">
        <v>4570000</v>
      </c>
      <c r="C23" s="35">
        <v>4570000</v>
      </c>
      <c r="E23" s="36">
        <v>0</v>
      </c>
      <c r="F23" s="36">
        <v>0</v>
      </c>
      <c r="G23" s="36">
        <f t="shared" si="2"/>
        <v>0</v>
      </c>
    </row>
    <row r="24" spans="1:7" x14ac:dyDescent="0.25">
      <c r="A24" s="8" t="s">
        <v>21</v>
      </c>
      <c r="B24" s="35">
        <v>268071778</v>
      </c>
      <c r="C24" s="35">
        <v>283320281</v>
      </c>
      <c r="D24" s="36">
        <v>0</v>
      </c>
      <c r="E24" s="36">
        <v>23505806.48</v>
      </c>
      <c r="F24" s="36">
        <v>3766499.91</v>
      </c>
      <c r="G24" s="36">
        <f t="shared" si="2"/>
        <v>27272306.390000001</v>
      </c>
    </row>
    <row r="25" spans="1:7" x14ac:dyDescent="0.25">
      <c r="A25" s="8" t="s">
        <v>22</v>
      </c>
      <c r="B25" s="35">
        <v>2016378095</v>
      </c>
      <c r="C25" s="35">
        <v>2022802404.9000001</v>
      </c>
      <c r="D25" s="36">
        <v>359708065.73000002</v>
      </c>
      <c r="E25" s="36">
        <v>160003413.52000001</v>
      </c>
      <c r="F25" s="36">
        <v>158355874.38999999</v>
      </c>
      <c r="G25" s="36">
        <f t="shared" si="2"/>
        <v>678067353.63999999</v>
      </c>
    </row>
    <row r="26" spans="1:7" x14ac:dyDescent="0.25">
      <c r="A26" s="8" t="s">
        <v>23</v>
      </c>
      <c r="B26" s="35">
        <v>20217492</v>
      </c>
      <c r="C26" s="35">
        <v>20217492</v>
      </c>
      <c r="E26" s="36">
        <v>316199.96999999997</v>
      </c>
      <c r="F26" s="36">
        <v>316199.96999999997</v>
      </c>
      <c r="G26" s="36">
        <f t="shared" si="2"/>
        <v>632399.93999999994</v>
      </c>
    </row>
    <row r="27" spans="1:7" x14ac:dyDescent="0.25">
      <c r="A27" s="17" t="s">
        <v>24</v>
      </c>
      <c r="B27" s="47">
        <f>+B28+B29+B30+B31+B32+B33+B34+B36</f>
        <v>3334918601</v>
      </c>
      <c r="C27" s="47">
        <f>+C28+C29+C30+C31+C32+C33+C34+C36+C35</f>
        <v>3310246271.6399999</v>
      </c>
      <c r="D27" s="48">
        <f>SUM(D28:D36)</f>
        <v>8019433.0299999993</v>
      </c>
      <c r="E27" s="48">
        <f>SUM(E28:E36)</f>
        <v>34167862.359999999</v>
      </c>
      <c r="F27" s="48">
        <f>SUM(F28:F36)</f>
        <v>102572360.68000001</v>
      </c>
      <c r="G27" s="48">
        <f>SUM(G28:G36)</f>
        <v>144759656.06999999</v>
      </c>
    </row>
    <row r="28" spans="1:7" x14ac:dyDescent="0.25">
      <c r="A28" s="8" t="s">
        <v>25</v>
      </c>
      <c r="B28" s="35">
        <v>528456601</v>
      </c>
      <c r="C28" s="35">
        <v>500838612.1099999</v>
      </c>
      <c r="D28" s="36">
        <v>0</v>
      </c>
      <c r="E28" s="36">
        <v>15661.8</v>
      </c>
      <c r="F28" s="36">
        <v>0</v>
      </c>
      <c r="G28" s="36">
        <f>+D28+E28+F28</f>
        <v>15661.8</v>
      </c>
    </row>
    <row r="29" spans="1:7" x14ac:dyDescent="0.25">
      <c r="A29" s="8" t="s">
        <v>26</v>
      </c>
      <c r="B29" s="46">
        <v>10960506</v>
      </c>
      <c r="C29" s="35">
        <v>10963506</v>
      </c>
      <c r="D29" s="36">
        <v>422481.3</v>
      </c>
      <c r="E29" s="36">
        <v>0</v>
      </c>
      <c r="F29" s="36">
        <v>83544</v>
      </c>
      <c r="G29" s="36">
        <f t="shared" ref="G29:G36" si="3">+D29+E29+F29</f>
        <v>506025.3</v>
      </c>
    </row>
    <row r="30" spans="1:7" x14ac:dyDescent="0.25">
      <c r="A30" s="8" t="s">
        <v>27</v>
      </c>
      <c r="B30" s="35">
        <v>15173732</v>
      </c>
      <c r="C30" s="35">
        <v>15177670.33</v>
      </c>
      <c r="D30" s="36">
        <v>0</v>
      </c>
      <c r="E30" s="36">
        <v>0</v>
      </c>
      <c r="F30" s="36">
        <v>0</v>
      </c>
      <c r="G30" s="36">
        <f t="shared" si="3"/>
        <v>0</v>
      </c>
    </row>
    <row r="31" spans="1:7" x14ac:dyDescent="0.25">
      <c r="A31" s="8" t="s">
        <v>28</v>
      </c>
      <c r="B31" s="35">
        <v>1393843598</v>
      </c>
      <c r="C31" s="35">
        <v>1415815299.3899999</v>
      </c>
      <c r="D31" s="36">
        <v>0</v>
      </c>
      <c r="E31" s="36">
        <v>18306059.579999998</v>
      </c>
      <c r="F31" s="36">
        <v>83595421.859999999</v>
      </c>
      <c r="G31" s="36">
        <f t="shared" si="3"/>
        <v>101901481.44</v>
      </c>
    </row>
    <row r="32" spans="1:7" x14ac:dyDescent="0.25">
      <c r="A32" s="8" t="s">
        <v>29</v>
      </c>
      <c r="B32" s="35">
        <v>74329081</v>
      </c>
      <c r="C32" s="35">
        <v>79406719.799999997</v>
      </c>
      <c r="D32" s="36">
        <v>0</v>
      </c>
      <c r="E32" s="36">
        <v>0</v>
      </c>
      <c r="F32" s="36">
        <v>0</v>
      </c>
      <c r="G32" s="36">
        <f t="shared" si="3"/>
        <v>0</v>
      </c>
    </row>
    <row r="33" spans="1:7" x14ac:dyDescent="0.25">
      <c r="A33" s="8" t="s">
        <v>30</v>
      </c>
      <c r="B33" s="35">
        <v>9016587</v>
      </c>
      <c r="C33" s="35">
        <v>9016587</v>
      </c>
      <c r="D33" s="36">
        <v>10893.83</v>
      </c>
      <c r="E33" s="36">
        <v>0</v>
      </c>
      <c r="F33" s="36">
        <v>35988.69</v>
      </c>
      <c r="G33" s="36">
        <f t="shared" si="3"/>
        <v>46882.520000000004</v>
      </c>
    </row>
    <row r="34" spans="1:7" x14ac:dyDescent="0.25">
      <c r="A34" s="8" t="s">
        <v>31</v>
      </c>
      <c r="B34" s="35">
        <v>578257885</v>
      </c>
      <c r="C34" s="35">
        <v>567800472.20000005</v>
      </c>
      <c r="D34" s="36">
        <v>2912</v>
      </c>
      <c r="E34" s="36">
        <v>0</v>
      </c>
      <c r="F34" s="36">
        <v>113354.93</v>
      </c>
      <c r="G34" s="36">
        <f t="shared" si="3"/>
        <v>116266.93</v>
      </c>
    </row>
    <row r="35" spans="1:7" x14ac:dyDescent="0.25">
      <c r="A35" s="8" t="s">
        <v>32</v>
      </c>
      <c r="C35" s="35">
        <v>711227404.81000006</v>
      </c>
      <c r="D35" s="36">
        <v>7583145.8999999994</v>
      </c>
      <c r="F35" s="36">
        <v>18744051.199999999</v>
      </c>
      <c r="G35" s="36">
        <f t="shared" si="3"/>
        <v>26327197.099999998</v>
      </c>
    </row>
    <row r="36" spans="1:7" x14ac:dyDescent="0.25">
      <c r="A36" s="8" t="s">
        <v>33</v>
      </c>
      <c r="B36" s="35">
        <v>724880611</v>
      </c>
      <c r="E36" s="36">
        <v>15846140.98</v>
      </c>
      <c r="G36" s="36">
        <f t="shared" si="3"/>
        <v>15846140.98</v>
      </c>
    </row>
    <row r="37" spans="1:7" x14ac:dyDescent="0.25">
      <c r="A37" s="17" t="s">
        <v>34</v>
      </c>
      <c r="B37" s="49">
        <f>+B38+B39+B40+B41+B42+B43+B44+B45</f>
        <v>10000000</v>
      </c>
      <c r="C37" s="49">
        <f>+C38+C39+C40+C41+C42+C43+C44+C45</f>
        <v>10000000</v>
      </c>
      <c r="D37" s="50">
        <f>+D38+D39+D40+D41+D42+D43+D44+D45</f>
        <v>0</v>
      </c>
      <c r="E37" s="50"/>
      <c r="F37" s="50"/>
      <c r="G37" s="36">
        <f t="shared" ref="G37" si="4">+D37+E37</f>
        <v>0</v>
      </c>
    </row>
    <row r="38" spans="1:7" x14ac:dyDescent="0.25">
      <c r="A38" s="8" t="s">
        <v>35</v>
      </c>
      <c r="B38" s="51">
        <v>10000000</v>
      </c>
      <c r="C38" s="35">
        <v>10000000</v>
      </c>
      <c r="G38" s="36">
        <f t="shared" ref="G38:G75" si="5">+D38</f>
        <v>0</v>
      </c>
    </row>
    <row r="39" spans="1:7" x14ac:dyDescent="0.25">
      <c r="A39" s="8" t="s">
        <v>36</v>
      </c>
      <c r="B39" s="51">
        <v>0</v>
      </c>
      <c r="C39" s="51"/>
      <c r="G39" s="36">
        <f t="shared" si="5"/>
        <v>0</v>
      </c>
    </row>
    <row r="40" spans="1:7" x14ac:dyDescent="0.25">
      <c r="A40" s="8" t="s">
        <v>37</v>
      </c>
      <c r="B40" s="51">
        <v>0</v>
      </c>
      <c r="C40" s="51">
        <v>0</v>
      </c>
      <c r="G40" s="36">
        <f t="shared" si="5"/>
        <v>0</v>
      </c>
    </row>
    <row r="41" spans="1:7" x14ac:dyDescent="0.25">
      <c r="A41" s="8" t="s">
        <v>38</v>
      </c>
      <c r="B41" s="51">
        <v>0</v>
      </c>
      <c r="C41" s="51">
        <v>0</v>
      </c>
      <c r="G41" s="36">
        <f t="shared" si="5"/>
        <v>0</v>
      </c>
    </row>
    <row r="42" spans="1:7" x14ac:dyDescent="0.25">
      <c r="A42" s="8" t="s">
        <v>39</v>
      </c>
      <c r="B42" s="51">
        <v>0</v>
      </c>
      <c r="C42" s="51">
        <v>0</v>
      </c>
      <c r="G42" s="36">
        <f t="shared" si="5"/>
        <v>0</v>
      </c>
    </row>
    <row r="43" spans="1:7" x14ac:dyDescent="0.25">
      <c r="A43" s="8" t="s">
        <v>40</v>
      </c>
      <c r="B43" s="51">
        <v>0</v>
      </c>
      <c r="C43" s="51">
        <v>0</v>
      </c>
      <c r="G43" s="36">
        <f t="shared" si="5"/>
        <v>0</v>
      </c>
    </row>
    <row r="44" spans="1:7" x14ac:dyDescent="0.25">
      <c r="A44" s="8" t="s">
        <v>41</v>
      </c>
      <c r="B44" s="51">
        <v>0</v>
      </c>
      <c r="C44" s="51">
        <v>0</v>
      </c>
      <c r="G44" s="36">
        <f t="shared" si="5"/>
        <v>0</v>
      </c>
    </row>
    <row r="45" spans="1:7" ht="37.15" customHeight="1" x14ac:dyDescent="0.25">
      <c r="A45" s="8" t="s">
        <v>42</v>
      </c>
      <c r="B45" s="51">
        <v>0</v>
      </c>
      <c r="C45" s="51">
        <v>0</v>
      </c>
      <c r="G45" s="36">
        <f t="shared" si="5"/>
        <v>0</v>
      </c>
    </row>
    <row r="46" spans="1:7" ht="15" hidden="1" customHeight="1" x14ac:dyDescent="0.25">
      <c r="A46" s="17" t="s">
        <v>43</v>
      </c>
      <c r="B46" s="51">
        <f>+B47+B48+B49+B50+B51+B52</f>
        <v>0</v>
      </c>
      <c r="C46" s="51">
        <v>0</v>
      </c>
      <c r="G46" s="36">
        <f t="shared" si="5"/>
        <v>0</v>
      </c>
    </row>
    <row r="47" spans="1:7" ht="15" hidden="1" customHeight="1" x14ac:dyDescent="0.25">
      <c r="A47" s="8" t="s">
        <v>44</v>
      </c>
      <c r="B47" s="51">
        <v>0</v>
      </c>
      <c r="C47" s="51">
        <v>0</v>
      </c>
      <c r="G47" s="36">
        <f t="shared" si="5"/>
        <v>0</v>
      </c>
    </row>
    <row r="48" spans="1:7" ht="15" hidden="1" customHeight="1" x14ac:dyDescent="0.25">
      <c r="A48" s="8" t="s">
        <v>45</v>
      </c>
      <c r="B48" s="51">
        <v>0</v>
      </c>
      <c r="C48" s="51">
        <v>0</v>
      </c>
      <c r="G48" s="36">
        <f t="shared" si="5"/>
        <v>0</v>
      </c>
    </row>
    <row r="49" spans="1:7" ht="15" hidden="1" customHeight="1" x14ac:dyDescent="0.25">
      <c r="A49" s="8" t="s">
        <v>46</v>
      </c>
      <c r="B49" s="51">
        <v>0</v>
      </c>
      <c r="C49" s="51">
        <v>0</v>
      </c>
      <c r="G49" s="36">
        <f t="shared" si="5"/>
        <v>0</v>
      </c>
    </row>
    <row r="50" spans="1:7" ht="15" hidden="1" customHeight="1" x14ac:dyDescent="0.25">
      <c r="A50" s="8" t="s">
        <v>47</v>
      </c>
      <c r="B50" s="51">
        <v>0</v>
      </c>
      <c r="C50" s="51">
        <v>0</v>
      </c>
      <c r="G50" s="36">
        <f t="shared" si="5"/>
        <v>0</v>
      </c>
    </row>
    <row r="51" spans="1:7" ht="15" hidden="1" customHeight="1" x14ac:dyDescent="0.25">
      <c r="A51" s="8" t="s">
        <v>48</v>
      </c>
      <c r="B51" s="51">
        <v>0</v>
      </c>
      <c r="C51" s="51">
        <v>0</v>
      </c>
      <c r="G51" s="36">
        <f t="shared" si="5"/>
        <v>0</v>
      </c>
    </row>
    <row r="52" spans="1:7" ht="15" hidden="1" customHeight="1" x14ac:dyDescent="0.25">
      <c r="A52" s="8" t="s">
        <v>49</v>
      </c>
      <c r="B52" s="51">
        <v>0</v>
      </c>
      <c r="C52" s="51">
        <v>0</v>
      </c>
      <c r="G52" s="36">
        <f t="shared" si="5"/>
        <v>0</v>
      </c>
    </row>
    <row r="53" spans="1:7" ht="15" customHeight="1" x14ac:dyDescent="0.25">
      <c r="A53" s="17" t="s">
        <v>50</v>
      </c>
      <c r="B53" s="47">
        <f>+B54+B55+B56+B57+B58+B59+B60+B61+B62</f>
        <v>725214715</v>
      </c>
      <c r="C53" s="47">
        <f>+C54+C55+C56+C57+C58+C59+C61+C62</f>
        <v>725214715</v>
      </c>
      <c r="D53" s="48">
        <f>SUM(D54:D62)</f>
        <v>45056906.859999999</v>
      </c>
      <c r="E53" s="48">
        <f>SUM(E54:E62)</f>
        <v>10895058</v>
      </c>
      <c r="F53" s="48">
        <f>SUM(F54:F62)</f>
        <v>161378673.56</v>
      </c>
      <c r="G53" s="48">
        <f>SUM(G54:G62)</f>
        <v>217330638.42000002</v>
      </c>
    </row>
    <row r="54" spans="1:7" x14ac:dyDescent="0.25">
      <c r="A54" s="8" t="s">
        <v>51</v>
      </c>
      <c r="B54" s="52">
        <v>237825731</v>
      </c>
      <c r="C54" s="35">
        <v>236325731</v>
      </c>
      <c r="D54" s="36">
        <v>28754368.620000001</v>
      </c>
      <c r="E54" s="36">
        <v>9022752</v>
      </c>
      <c r="F54" s="36">
        <v>7561281.5800000001</v>
      </c>
      <c r="G54" s="36">
        <f>+D54+E54+F54</f>
        <v>45338402.200000003</v>
      </c>
    </row>
    <row r="55" spans="1:7" x14ac:dyDescent="0.25">
      <c r="A55" s="8" t="s">
        <v>52</v>
      </c>
      <c r="B55" s="35">
        <v>4641000</v>
      </c>
      <c r="C55" s="35">
        <v>5141000</v>
      </c>
      <c r="D55" s="36">
        <v>76228</v>
      </c>
      <c r="E55" s="36">
        <v>0</v>
      </c>
      <c r="G55" s="36">
        <f t="shared" ref="G55:G62" si="6">+D55+E55+F55</f>
        <v>76228</v>
      </c>
    </row>
    <row r="56" spans="1:7" x14ac:dyDescent="0.25">
      <c r="A56" s="8" t="s">
        <v>53</v>
      </c>
      <c r="B56" s="35">
        <v>318026753</v>
      </c>
      <c r="C56" s="35">
        <v>318026753</v>
      </c>
      <c r="D56" s="36">
        <v>8345342.9500000002</v>
      </c>
      <c r="E56" s="36">
        <v>1872306</v>
      </c>
      <c r="F56" s="36">
        <v>65428521.979999997</v>
      </c>
      <c r="G56" s="36">
        <f t="shared" si="6"/>
        <v>75646170.929999992</v>
      </c>
    </row>
    <row r="57" spans="1:7" x14ac:dyDescent="0.25">
      <c r="A57" s="8" t="s">
        <v>54</v>
      </c>
      <c r="B57" s="51">
        <v>21100000</v>
      </c>
      <c r="C57" s="35">
        <v>21100000</v>
      </c>
      <c r="D57" s="36">
        <v>0</v>
      </c>
      <c r="E57" s="36">
        <v>0</v>
      </c>
      <c r="F57" s="36">
        <v>38024250</v>
      </c>
      <c r="G57" s="36">
        <f t="shared" si="6"/>
        <v>38024250</v>
      </c>
    </row>
    <row r="58" spans="1:7" x14ac:dyDescent="0.25">
      <c r="A58" s="8" t="s">
        <v>55</v>
      </c>
      <c r="B58" s="51">
        <v>76125473</v>
      </c>
      <c r="C58" s="35">
        <v>77125473</v>
      </c>
      <c r="D58" s="36">
        <v>5171023.49</v>
      </c>
      <c r="E58" s="36">
        <v>0</v>
      </c>
      <c r="F58" s="36">
        <v>364620</v>
      </c>
      <c r="G58" s="36">
        <f t="shared" si="6"/>
        <v>5535643.4900000002</v>
      </c>
    </row>
    <row r="59" spans="1:7" x14ac:dyDescent="0.25">
      <c r="A59" s="8" t="s">
        <v>56</v>
      </c>
      <c r="B59" s="51">
        <v>7000000</v>
      </c>
      <c r="C59" s="35">
        <v>7000000</v>
      </c>
      <c r="G59" s="36">
        <f t="shared" si="6"/>
        <v>0</v>
      </c>
    </row>
    <row r="60" spans="1:7" x14ac:dyDescent="0.25">
      <c r="A60" s="8" t="s">
        <v>57</v>
      </c>
      <c r="B60" s="51"/>
      <c r="D60" s="36">
        <v>1247145</v>
      </c>
      <c r="E60" s="36">
        <v>0</v>
      </c>
      <c r="F60" s="36">
        <v>0</v>
      </c>
      <c r="G60" s="36">
        <f t="shared" si="6"/>
        <v>1247145</v>
      </c>
    </row>
    <row r="61" spans="1:7" x14ac:dyDescent="0.25">
      <c r="A61" s="8" t="s">
        <v>58</v>
      </c>
      <c r="B61" s="51">
        <v>54795758</v>
      </c>
      <c r="C61" s="35">
        <v>54795758</v>
      </c>
      <c r="D61" s="36">
        <v>1462798.8</v>
      </c>
      <c r="F61" s="36">
        <v>50000000</v>
      </c>
      <c r="G61" s="36">
        <f t="shared" si="6"/>
        <v>51462798.799999997</v>
      </c>
    </row>
    <row r="62" spans="1:7" x14ac:dyDescent="0.25">
      <c r="A62" s="8" t="s">
        <v>59</v>
      </c>
      <c r="B62" s="51">
        <v>5700000</v>
      </c>
      <c r="C62" s="35">
        <v>5700000</v>
      </c>
      <c r="G62" s="36">
        <f t="shared" si="6"/>
        <v>0</v>
      </c>
    </row>
    <row r="63" spans="1:7" x14ac:dyDescent="0.25">
      <c r="A63" s="17" t="s">
        <v>60</v>
      </c>
      <c r="B63" s="44">
        <f>+B64+B65+B66</f>
        <v>1517944506</v>
      </c>
      <c r="C63" s="44">
        <f>+C64+C65+C66</f>
        <v>1517944506</v>
      </c>
      <c r="D63" s="44">
        <f t="shared" ref="D63:G63" si="7">+D64+D65+D66</f>
        <v>0</v>
      </c>
      <c r="E63" s="44">
        <f t="shared" si="7"/>
        <v>268026515.31</v>
      </c>
      <c r="F63" s="44">
        <f t="shared" si="7"/>
        <v>81529108.170000002</v>
      </c>
      <c r="G63" s="44">
        <f t="shared" si="7"/>
        <v>349555623.48000002</v>
      </c>
    </row>
    <row r="64" spans="1:7" x14ac:dyDescent="0.25">
      <c r="A64" s="8" t="s">
        <v>61</v>
      </c>
      <c r="B64" s="51">
        <v>1517944506</v>
      </c>
      <c r="C64" s="35">
        <v>1517944506</v>
      </c>
      <c r="E64" s="36">
        <v>268026515.31</v>
      </c>
      <c r="F64" s="36">
        <v>81529108.170000002</v>
      </c>
      <c r="G64" s="36">
        <f>+D64+E64+F64</f>
        <v>349555623.48000002</v>
      </c>
    </row>
    <row r="65" spans="1:7" x14ac:dyDescent="0.25">
      <c r="A65" s="8" t="s">
        <v>62</v>
      </c>
      <c r="B65" s="51"/>
      <c r="G65" s="36">
        <f t="shared" si="5"/>
        <v>0</v>
      </c>
    </row>
    <row r="66" spans="1:7" x14ac:dyDescent="0.25">
      <c r="A66" s="8" t="s">
        <v>63</v>
      </c>
      <c r="B66" s="51">
        <v>0</v>
      </c>
      <c r="C66" s="51">
        <v>0</v>
      </c>
      <c r="G66" s="36">
        <f t="shared" si="5"/>
        <v>0</v>
      </c>
    </row>
    <row r="67" spans="1:7" ht="27" x14ac:dyDescent="0.25">
      <c r="A67" s="8" t="s">
        <v>64</v>
      </c>
      <c r="B67" s="51"/>
      <c r="C67" s="51"/>
      <c r="G67" s="36">
        <f t="shared" si="5"/>
        <v>0</v>
      </c>
    </row>
    <row r="68" spans="1:7" x14ac:dyDescent="0.25">
      <c r="A68" s="17" t="s">
        <v>65</v>
      </c>
      <c r="B68" s="51"/>
      <c r="C68" s="51"/>
      <c r="G68" s="36">
        <f t="shared" si="5"/>
        <v>0</v>
      </c>
    </row>
    <row r="69" spans="1:7" x14ac:dyDescent="0.25">
      <c r="A69" s="8" t="s">
        <v>66</v>
      </c>
      <c r="B69" s="51"/>
      <c r="C69" s="51"/>
      <c r="G69" s="36">
        <f t="shared" si="5"/>
        <v>0</v>
      </c>
    </row>
    <row r="70" spans="1:7" x14ac:dyDescent="0.25">
      <c r="A70" s="8" t="s">
        <v>67</v>
      </c>
      <c r="B70" s="51"/>
      <c r="C70" s="51"/>
      <c r="G70" s="36">
        <f t="shared" si="5"/>
        <v>0</v>
      </c>
    </row>
    <row r="71" spans="1:7" x14ac:dyDescent="0.25">
      <c r="A71" s="17" t="s">
        <v>68</v>
      </c>
      <c r="B71" s="51"/>
      <c r="C71" s="51"/>
      <c r="G71" s="36">
        <f t="shared" si="5"/>
        <v>0</v>
      </c>
    </row>
    <row r="72" spans="1:7" x14ac:dyDescent="0.25">
      <c r="A72" s="8" t="s">
        <v>69</v>
      </c>
      <c r="B72" s="51"/>
      <c r="C72" s="51"/>
      <c r="G72" s="36">
        <f t="shared" si="5"/>
        <v>0</v>
      </c>
    </row>
    <row r="73" spans="1:7" x14ac:dyDescent="0.25">
      <c r="A73" s="8" t="s">
        <v>70</v>
      </c>
      <c r="B73" s="51"/>
      <c r="C73" s="51"/>
      <c r="G73" s="36">
        <f t="shared" si="5"/>
        <v>0</v>
      </c>
    </row>
    <row r="74" spans="1:7" x14ac:dyDescent="0.25">
      <c r="A74" s="8" t="s">
        <v>71</v>
      </c>
      <c r="B74" s="51"/>
      <c r="C74" s="51"/>
      <c r="G74" s="36">
        <f t="shared" si="5"/>
        <v>0</v>
      </c>
    </row>
    <row r="75" spans="1:7" hidden="1" x14ac:dyDescent="0.25">
      <c r="A75" s="17" t="s">
        <v>72</v>
      </c>
      <c r="B75" s="51"/>
      <c r="C75" s="51"/>
      <c r="G75" s="36">
        <f t="shared" si="5"/>
        <v>0</v>
      </c>
    </row>
    <row r="76" spans="1:7" hidden="1" x14ac:dyDescent="0.25">
      <c r="A76" s="8" t="s">
        <v>73</v>
      </c>
      <c r="B76" s="51"/>
      <c r="C76" s="51"/>
      <c r="G76" s="36">
        <f t="shared" ref="G76:G83" si="8">+D76</f>
        <v>0</v>
      </c>
    </row>
    <row r="77" spans="1:7" hidden="1" x14ac:dyDescent="0.25">
      <c r="A77" s="8" t="s">
        <v>74</v>
      </c>
      <c r="B77" s="51"/>
      <c r="C77" s="51"/>
      <c r="G77" s="36">
        <f t="shared" si="8"/>
        <v>0</v>
      </c>
    </row>
    <row r="78" spans="1:7" hidden="1" x14ac:dyDescent="0.25">
      <c r="A78" s="8" t="s">
        <v>75</v>
      </c>
      <c r="B78" s="51"/>
      <c r="C78" s="51"/>
      <c r="G78" s="36">
        <f t="shared" si="8"/>
        <v>0</v>
      </c>
    </row>
    <row r="79" spans="1:7" hidden="1" x14ac:dyDescent="0.25">
      <c r="A79" s="8" t="s">
        <v>76</v>
      </c>
      <c r="B79" s="51"/>
      <c r="C79" s="51"/>
      <c r="G79" s="36">
        <f t="shared" si="8"/>
        <v>0</v>
      </c>
    </row>
    <row r="80" spans="1:7" hidden="1" x14ac:dyDescent="0.25">
      <c r="A80" s="8" t="s">
        <v>77</v>
      </c>
      <c r="B80" s="51"/>
      <c r="C80" s="51"/>
      <c r="G80" s="36">
        <f t="shared" si="8"/>
        <v>0</v>
      </c>
    </row>
    <row r="81" spans="1:7" hidden="1" x14ac:dyDescent="0.25">
      <c r="A81" s="8" t="s">
        <v>78</v>
      </c>
      <c r="B81" s="51"/>
      <c r="C81" s="51"/>
      <c r="G81" s="36">
        <f t="shared" si="8"/>
        <v>0</v>
      </c>
    </row>
    <row r="82" spans="1:7" hidden="1" x14ac:dyDescent="0.25">
      <c r="A82" s="8" t="s">
        <v>79</v>
      </c>
      <c r="B82" s="51"/>
      <c r="C82" s="51"/>
      <c r="G82" s="36">
        <f t="shared" si="8"/>
        <v>0</v>
      </c>
    </row>
    <row r="83" spans="1:7" hidden="1" x14ac:dyDescent="0.25">
      <c r="A83" s="17" t="s">
        <v>80</v>
      </c>
      <c r="B83" s="51"/>
      <c r="C83" s="51"/>
      <c r="G83" s="36">
        <f t="shared" si="8"/>
        <v>0</v>
      </c>
    </row>
    <row r="84" spans="1:7" x14ac:dyDescent="0.25">
      <c r="A84" s="22" t="s">
        <v>81</v>
      </c>
      <c r="B84" s="53">
        <f t="shared" ref="B84:G84" si="9">+B11+B17+B27+B37+B53+B63</f>
        <v>76443013385</v>
      </c>
      <c r="C84" s="53">
        <f t="shared" si="9"/>
        <v>76443013385</v>
      </c>
      <c r="D84" s="54">
        <f t="shared" si="9"/>
        <v>5617194892.0899982</v>
      </c>
      <c r="E84" s="54">
        <f t="shared" si="9"/>
        <v>5785027750.5900002</v>
      </c>
      <c r="F84" s="54">
        <f t="shared" si="9"/>
        <v>5719668432.0500011</v>
      </c>
      <c r="G84" s="54">
        <f t="shared" si="9"/>
        <v>17121891074.729998</v>
      </c>
    </row>
    <row r="85" spans="1:7" ht="14.25" thickBot="1" x14ac:dyDescent="0.3">
      <c r="A85" s="8" t="s">
        <v>95</v>
      </c>
    </row>
    <row r="86" spans="1:7" ht="42" customHeight="1" thickBot="1" x14ac:dyDescent="0.3">
      <c r="A86" s="55" t="s">
        <v>101</v>
      </c>
    </row>
    <row r="87" spans="1:7" ht="57" customHeight="1" thickBot="1" x14ac:dyDescent="0.3">
      <c r="A87" s="56" t="s">
        <v>102</v>
      </c>
    </row>
    <row r="90" spans="1:7" x14ac:dyDescent="0.25">
      <c r="B90" s="57"/>
      <c r="C90" s="57"/>
    </row>
    <row r="91" spans="1:7" x14ac:dyDescent="0.25">
      <c r="B91" s="57"/>
      <c r="C91" s="57"/>
    </row>
    <row r="92" spans="1:7" x14ac:dyDescent="0.25">
      <c r="A92" s="34" t="s">
        <v>84</v>
      </c>
      <c r="B92" s="35" t="s">
        <v>92</v>
      </c>
      <c r="C92" s="34"/>
    </row>
    <row r="93" spans="1:7" x14ac:dyDescent="0.25">
      <c r="A93" s="49" t="s">
        <v>90</v>
      </c>
      <c r="B93" s="49" t="s">
        <v>98</v>
      </c>
      <c r="C93" s="49"/>
    </row>
    <row r="94" spans="1:7" x14ac:dyDescent="0.25">
      <c r="A94" s="58" t="s">
        <v>96</v>
      </c>
      <c r="B94" s="35" t="s">
        <v>99</v>
      </c>
      <c r="C94" s="58"/>
    </row>
    <row r="95" spans="1:7" x14ac:dyDescent="0.25">
      <c r="A95" s="34" t="s">
        <v>85</v>
      </c>
      <c r="B95" s="35" t="s">
        <v>85</v>
      </c>
      <c r="C95" s="34"/>
    </row>
  </sheetData>
  <mergeCells count="9">
    <mergeCell ref="D8:G8"/>
    <mergeCell ref="A3:G3"/>
    <mergeCell ref="A4:G4"/>
    <mergeCell ref="A5:G5"/>
    <mergeCell ref="A6:G6"/>
    <mergeCell ref="A7:G7"/>
    <mergeCell ref="A8:A9"/>
    <mergeCell ref="B8:B9"/>
    <mergeCell ref="C8:C9"/>
  </mergeCells>
  <pageMargins left="0.25" right="0.25" top="0.75" bottom="0.75" header="0.3" footer="0.3"/>
  <pageSetup paperSize="5" scale="73" fitToHeight="0" orientation="landscape" r:id="rId1"/>
  <rowBreaks count="1" manualBreakCount="1">
    <brk id="44" max="8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631526-7475-4A94-9D28-B005E803886E}">
  <sheetPr>
    <pageSetUpPr fitToPage="1"/>
  </sheetPr>
  <dimension ref="A1:E96"/>
  <sheetViews>
    <sheetView view="pageBreakPreview" zoomScaleNormal="100" zoomScaleSheetLayoutView="100" workbookViewId="0">
      <selection activeCell="C23" sqref="C23"/>
    </sheetView>
  </sheetViews>
  <sheetFormatPr baseColWidth="10" defaultColWidth="11.42578125" defaultRowHeight="15" x14ac:dyDescent="0.25"/>
  <cols>
    <col min="1" max="1" width="78.7109375" customWidth="1"/>
    <col min="2" max="2" width="28" style="1" customWidth="1"/>
    <col min="3" max="3" width="31.28515625" style="1" customWidth="1"/>
    <col min="4" max="5" width="24.28515625" style="2" customWidth="1"/>
    <col min="6" max="8" width="0" hidden="1" customWidth="1"/>
  </cols>
  <sheetData>
    <row r="1" spans="1:5" ht="7.5" customHeight="1" x14ac:dyDescent="0.25"/>
    <row r="2" spans="1:5" hidden="1" x14ac:dyDescent="0.25"/>
    <row r="3" spans="1:5" ht="28.5" customHeight="1" x14ac:dyDescent="0.25">
      <c r="A3" s="77" t="s">
        <v>0</v>
      </c>
      <c r="B3" s="78"/>
      <c r="C3" s="78"/>
      <c r="D3" s="78"/>
      <c r="E3" s="78"/>
    </row>
    <row r="4" spans="1:5" ht="21" customHeight="1" x14ac:dyDescent="0.25">
      <c r="A4" s="79" t="s">
        <v>1</v>
      </c>
      <c r="B4" s="80"/>
      <c r="C4" s="80"/>
      <c r="D4" s="80"/>
      <c r="E4" s="80"/>
    </row>
    <row r="5" spans="1:5" s="4" customFormat="1" ht="15.75" x14ac:dyDescent="0.25">
      <c r="A5" s="81" t="s">
        <v>89</v>
      </c>
      <c r="B5" s="82"/>
      <c r="C5" s="82"/>
      <c r="D5" s="82"/>
      <c r="E5" s="90"/>
    </row>
    <row r="6" spans="1:5" ht="15.75" customHeight="1" x14ac:dyDescent="0.25">
      <c r="A6" s="83" t="s">
        <v>2</v>
      </c>
      <c r="B6" s="84"/>
      <c r="C6" s="84"/>
      <c r="D6" s="84"/>
      <c r="E6" s="84"/>
    </row>
    <row r="7" spans="1:5" ht="15.75" customHeight="1" x14ac:dyDescent="0.25">
      <c r="A7" s="84" t="s">
        <v>3</v>
      </c>
      <c r="B7" s="84"/>
      <c r="C7" s="84"/>
      <c r="D7" s="84"/>
      <c r="E7" s="84"/>
    </row>
    <row r="9" spans="1:5" ht="25.5" customHeight="1" x14ac:dyDescent="0.25">
      <c r="A9" s="85" t="s">
        <v>4</v>
      </c>
      <c r="B9" s="86" t="s">
        <v>5</v>
      </c>
      <c r="C9" s="86" t="s">
        <v>6</v>
      </c>
      <c r="D9" s="88" t="s">
        <v>86</v>
      </c>
      <c r="E9" s="89"/>
    </row>
    <row r="10" spans="1:5" ht="15.75" x14ac:dyDescent="0.25">
      <c r="A10" s="85"/>
      <c r="B10" s="87"/>
      <c r="C10" s="87"/>
      <c r="D10" s="32" t="s">
        <v>87</v>
      </c>
      <c r="E10" s="32" t="s">
        <v>88</v>
      </c>
    </row>
    <row r="11" spans="1:5" x14ac:dyDescent="0.25">
      <c r="A11" s="5" t="s">
        <v>7</v>
      </c>
      <c r="B11" s="24">
        <f>+B12+B18+B28+B38+B54+B64</f>
        <v>76443013385</v>
      </c>
      <c r="C11" s="24">
        <f>+C12+C18+C28+C38+C54+C64</f>
        <v>76443013385</v>
      </c>
      <c r="D11" s="24">
        <f t="shared" ref="D11:E11" si="0">+D12+D18+D28+D38+D54+D64</f>
        <v>5617194892.0899982</v>
      </c>
      <c r="E11" s="24">
        <f t="shared" si="0"/>
        <v>5617194892.0899982</v>
      </c>
    </row>
    <row r="12" spans="1:5" ht="15.75" x14ac:dyDescent="0.25">
      <c r="A12" s="6" t="s">
        <v>8</v>
      </c>
      <c r="B12" s="7">
        <f>+B13+B14+B16+B17</f>
        <v>65758464677</v>
      </c>
      <c r="C12" s="7">
        <f>+C13+C14+C17+C16</f>
        <v>65758464677</v>
      </c>
      <c r="D12" s="28">
        <f>SUM(D13:D17)</f>
        <v>5071086538.1199989</v>
      </c>
      <c r="E12" s="30">
        <f>+D12</f>
        <v>5071086538.1199989</v>
      </c>
    </row>
    <row r="13" spans="1:5" x14ac:dyDescent="0.25">
      <c r="A13" s="8" t="s">
        <v>9</v>
      </c>
      <c r="B13" s="1">
        <v>53801466382</v>
      </c>
      <c r="C13" s="1">
        <v>53879966382</v>
      </c>
      <c r="D13" s="2">
        <v>4101000801.6099987</v>
      </c>
      <c r="E13" s="2">
        <f t="shared" ref="E13:E76" si="1">+D13</f>
        <v>4101000801.6099987</v>
      </c>
    </row>
    <row r="14" spans="1:5" x14ac:dyDescent="0.25">
      <c r="A14" s="8" t="s">
        <v>10</v>
      </c>
      <c r="B14" s="1">
        <v>4443786906</v>
      </c>
      <c r="C14" s="1">
        <v>4445286906</v>
      </c>
      <c r="D14" s="2">
        <v>339796724.92000002</v>
      </c>
      <c r="E14" s="2">
        <f t="shared" si="1"/>
        <v>339796724.92000002</v>
      </c>
    </row>
    <row r="15" spans="1:5" x14ac:dyDescent="0.25">
      <c r="A15" s="8" t="s">
        <v>11</v>
      </c>
      <c r="D15" s="2">
        <v>0</v>
      </c>
      <c r="E15" s="2">
        <f t="shared" si="1"/>
        <v>0</v>
      </c>
    </row>
    <row r="16" spans="1:5" x14ac:dyDescent="0.25">
      <c r="A16" s="8" t="s">
        <v>12</v>
      </c>
      <c r="B16" s="1">
        <v>160000000</v>
      </c>
      <c r="C16" s="1">
        <v>80000000</v>
      </c>
      <c r="E16" s="2">
        <f t="shared" si="1"/>
        <v>0</v>
      </c>
    </row>
    <row r="17" spans="1:5" x14ac:dyDescent="0.25">
      <c r="A17" s="8" t="s">
        <v>13</v>
      </c>
      <c r="B17" s="1">
        <v>7353211389</v>
      </c>
      <c r="C17" s="1">
        <v>7353211389</v>
      </c>
      <c r="D17" s="29">
        <v>630289011.58999991</v>
      </c>
      <c r="E17" s="2">
        <f t="shared" si="1"/>
        <v>630289011.58999991</v>
      </c>
    </row>
    <row r="18" spans="1:5" ht="15.75" x14ac:dyDescent="0.25">
      <c r="A18" s="6" t="s">
        <v>14</v>
      </c>
      <c r="B18" s="11">
        <f>+B19+B20+B21+B22+B23+B24+B25+B26+B27</f>
        <v>5096470886</v>
      </c>
      <c r="C18" s="11">
        <f>+C19+C20+C21+C22+C23+C24+C25+C26+C27</f>
        <v>5121143215.3600006</v>
      </c>
      <c r="D18" s="13">
        <f>SUM(D19:D27)</f>
        <v>493032014.08000004</v>
      </c>
      <c r="E18" s="30">
        <f t="shared" si="1"/>
        <v>493032014.08000004</v>
      </c>
    </row>
    <row r="19" spans="1:5" x14ac:dyDescent="0.25">
      <c r="A19" s="8" t="s">
        <v>15</v>
      </c>
      <c r="B19" s="1">
        <v>2400859437</v>
      </c>
      <c r="C19" s="1">
        <v>2388972581.46</v>
      </c>
      <c r="D19" s="2">
        <v>126130825.05</v>
      </c>
      <c r="E19" s="2">
        <f t="shared" si="1"/>
        <v>126130825.05</v>
      </c>
    </row>
    <row r="20" spans="1:5" x14ac:dyDescent="0.25">
      <c r="A20" s="8" t="s">
        <v>16</v>
      </c>
      <c r="B20" s="25">
        <v>76530481</v>
      </c>
      <c r="C20" s="1">
        <v>77518655</v>
      </c>
      <c r="D20" s="2">
        <v>0</v>
      </c>
      <c r="E20" s="2">
        <f t="shared" si="1"/>
        <v>0</v>
      </c>
    </row>
    <row r="21" spans="1:5" x14ac:dyDescent="0.25">
      <c r="A21" s="8" t="s">
        <v>17</v>
      </c>
      <c r="B21" s="1">
        <v>110979317</v>
      </c>
      <c r="C21" s="1">
        <v>125369515</v>
      </c>
      <c r="D21" s="2">
        <v>2640697</v>
      </c>
      <c r="E21" s="2">
        <f t="shared" si="1"/>
        <v>2640697</v>
      </c>
    </row>
    <row r="22" spans="1:5" x14ac:dyDescent="0.25">
      <c r="A22" s="8" t="s">
        <v>18</v>
      </c>
      <c r="B22" s="1">
        <v>85841978</v>
      </c>
      <c r="C22" s="1">
        <v>85049978</v>
      </c>
      <c r="D22" s="2">
        <v>1947200</v>
      </c>
      <c r="E22" s="2">
        <f t="shared" si="1"/>
        <v>1947200</v>
      </c>
    </row>
    <row r="23" spans="1:5" x14ac:dyDescent="0.25">
      <c r="A23" s="8" t="s">
        <v>19</v>
      </c>
      <c r="B23" s="1">
        <v>113022308</v>
      </c>
      <c r="C23" s="1">
        <v>113322308</v>
      </c>
      <c r="D23" s="2">
        <v>2605226.2999999998</v>
      </c>
      <c r="E23" s="2">
        <f t="shared" si="1"/>
        <v>2605226.2999999998</v>
      </c>
    </row>
    <row r="24" spans="1:5" x14ac:dyDescent="0.25">
      <c r="A24" s="8" t="s">
        <v>20</v>
      </c>
      <c r="B24" s="1">
        <v>4570000</v>
      </c>
      <c r="C24" s="1">
        <v>4570000</v>
      </c>
      <c r="E24" s="2">
        <f t="shared" si="1"/>
        <v>0</v>
      </c>
    </row>
    <row r="25" spans="1:5" x14ac:dyDescent="0.25">
      <c r="A25" s="8" t="s">
        <v>21</v>
      </c>
      <c r="B25" s="1">
        <v>268071778</v>
      </c>
      <c r="C25" s="1">
        <v>283320281</v>
      </c>
      <c r="D25" s="2">
        <v>0</v>
      </c>
      <c r="E25" s="2">
        <f t="shared" si="1"/>
        <v>0</v>
      </c>
    </row>
    <row r="26" spans="1:5" x14ac:dyDescent="0.25">
      <c r="A26" s="8" t="s">
        <v>22</v>
      </c>
      <c r="B26" s="1">
        <v>2016378095</v>
      </c>
      <c r="C26" s="1">
        <v>2022802404.9000001</v>
      </c>
      <c r="D26" s="2">
        <v>359708065.73000002</v>
      </c>
      <c r="E26" s="2">
        <f t="shared" si="1"/>
        <v>359708065.73000002</v>
      </c>
    </row>
    <row r="27" spans="1:5" x14ac:dyDescent="0.25">
      <c r="A27" s="8" t="s">
        <v>23</v>
      </c>
      <c r="B27" s="1">
        <v>20217492</v>
      </c>
      <c r="C27" s="1">
        <v>20217492</v>
      </c>
      <c r="E27" s="2">
        <f t="shared" si="1"/>
        <v>0</v>
      </c>
    </row>
    <row r="28" spans="1:5" ht="15.75" x14ac:dyDescent="0.25">
      <c r="A28" s="6" t="s">
        <v>24</v>
      </c>
      <c r="B28" s="12">
        <f>+B29+B30+B31+B32+B33+B34+B35+B37</f>
        <v>3334918601</v>
      </c>
      <c r="C28" s="12">
        <f>+C29+C30+C31+C32+C33+C34+C35+C37+C36</f>
        <v>3310246271.6399999</v>
      </c>
      <c r="D28" s="16">
        <f>SUM(D29:D37)</f>
        <v>8019433.0299999993</v>
      </c>
      <c r="E28" s="30">
        <f t="shared" si="1"/>
        <v>8019433.0299999993</v>
      </c>
    </row>
    <row r="29" spans="1:5" x14ac:dyDescent="0.25">
      <c r="A29" s="8" t="s">
        <v>25</v>
      </c>
      <c r="B29" s="1">
        <v>528456601</v>
      </c>
      <c r="C29" s="1">
        <v>500838612.1099999</v>
      </c>
      <c r="D29" s="2">
        <v>0</v>
      </c>
      <c r="E29" s="2">
        <f t="shared" si="1"/>
        <v>0</v>
      </c>
    </row>
    <row r="30" spans="1:5" x14ac:dyDescent="0.25">
      <c r="A30" s="8" t="s">
        <v>26</v>
      </c>
      <c r="B30" s="25">
        <v>10960506</v>
      </c>
      <c r="C30" s="1">
        <v>10963506</v>
      </c>
      <c r="D30" s="2">
        <v>422481.3</v>
      </c>
      <c r="E30" s="2">
        <f t="shared" si="1"/>
        <v>422481.3</v>
      </c>
    </row>
    <row r="31" spans="1:5" x14ac:dyDescent="0.25">
      <c r="A31" s="8" t="s">
        <v>27</v>
      </c>
      <c r="B31" s="1">
        <v>15173732</v>
      </c>
      <c r="C31" s="1">
        <v>15177670.33</v>
      </c>
      <c r="D31" s="2">
        <v>0</v>
      </c>
      <c r="E31" s="2">
        <f t="shared" si="1"/>
        <v>0</v>
      </c>
    </row>
    <row r="32" spans="1:5" x14ac:dyDescent="0.25">
      <c r="A32" s="8" t="s">
        <v>28</v>
      </c>
      <c r="B32" s="1">
        <v>1393843598</v>
      </c>
      <c r="C32" s="1">
        <v>1415815299.3899999</v>
      </c>
      <c r="D32" s="2">
        <v>0</v>
      </c>
      <c r="E32" s="2">
        <f t="shared" si="1"/>
        <v>0</v>
      </c>
    </row>
    <row r="33" spans="1:5" x14ac:dyDescent="0.25">
      <c r="A33" s="8" t="s">
        <v>29</v>
      </c>
      <c r="B33" s="1">
        <v>74329081</v>
      </c>
      <c r="C33" s="1">
        <v>79406719.799999997</v>
      </c>
      <c r="D33" s="2">
        <v>0</v>
      </c>
      <c r="E33" s="2">
        <f t="shared" si="1"/>
        <v>0</v>
      </c>
    </row>
    <row r="34" spans="1:5" x14ac:dyDescent="0.25">
      <c r="A34" s="8" t="s">
        <v>30</v>
      </c>
      <c r="B34" s="1">
        <v>9016587</v>
      </c>
      <c r="C34" s="1">
        <v>9016587</v>
      </c>
      <c r="D34" s="2">
        <v>10893.83</v>
      </c>
      <c r="E34" s="2">
        <f t="shared" si="1"/>
        <v>10893.83</v>
      </c>
    </row>
    <row r="35" spans="1:5" x14ac:dyDescent="0.25">
      <c r="A35" s="8" t="s">
        <v>31</v>
      </c>
      <c r="B35" s="1">
        <v>578257885</v>
      </c>
      <c r="C35" s="1">
        <v>567800472.20000005</v>
      </c>
      <c r="D35" s="2">
        <v>2912</v>
      </c>
      <c r="E35" s="2">
        <f t="shared" si="1"/>
        <v>2912</v>
      </c>
    </row>
    <row r="36" spans="1:5" x14ac:dyDescent="0.25">
      <c r="A36" s="8" t="s">
        <v>32</v>
      </c>
      <c r="C36" s="1">
        <v>711227404.81000006</v>
      </c>
      <c r="D36" s="2">
        <v>7583145.8999999994</v>
      </c>
      <c r="E36" s="2">
        <f t="shared" si="1"/>
        <v>7583145.8999999994</v>
      </c>
    </row>
    <row r="37" spans="1:5" x14ac:dyDescent="0.25">
      <c r="A37" s="8" t="s">
        <v>33</v>
      </c>
      <c r="B37" s="1">
        <v>724880611</v>
      </c>
      <c r="E37" s="2">
        <f t="shared" si="1"/>
        <v>0</v>
      </c>
    </row>
    <row r="38" spans="1:5" x14ac:dyDescent="0.25">
      <c r="A38" s="14" t="s">
        <v>34</v>
      </c>
      <c r="B38" s="23">
        <f>+B39+B40+B41+B42+B43+B44+B45+B46</f>
        <v>10000000</v>
      </c>
      <c r="C38" s="23">
        <f>+C39+C40+C41+C42+C43+C44+C45+C46</f>
        <v>10000000</v>
      </c>
      <c r="D38" s="30">
        <f>+D39+D40+D41+D42+D43+D44+D45+D46</f>
        <v>0</v>
      </c>
      <c r="E38" s="2">
        <f t="shared" si="1"/>
        <v>0</v>
      </c>
    </row>
    <row r="39" spans="1:5" x14ac:dyDescent="0.25">
      <c r="A39" s="8" t="s">
        <v>35</v>
      </c>
      <c r="B39" s="9">
        <v>10000000</v>
      </c>
      <c r="C39" s="1">
        <v>10000000</v>
      </c>
      <c r="E39" s="2">
        <f t="shared" si="1"/>
        <v>0</v>
      </c>
    </row>
    <row r="40" spans="1:5" x14ac:dyDescent="0.25">
      <c r="A40" s="8" t="s">
        <v>36</v>
      </c>
      <c r="B40" s="9">
        <v>0</v>
      </c>
      <c r="C40" s="9"/>
      <c r="E40" s="2">
        <f t="shared" si="1"/>
        <v>0</v>
      </c>
    </row>
    <row r="41" spans="1:5" x14ac:dyDescent="0.25">
      <c r="A41" s="8" t="s">
        <v>37</v>
      </c>
      <c r="B41" s="9">
        <v>0</v>
      </c>
      <c r="C41" s="9">
        <v>0</v>
      </c>
      <c r="E41" s="2">
        <f t="shared" si="1"/>
        <v>0</v>
      </c>
    </row>
    <row r="42" spans="1:5" x14ac:dyDescent="0.25">
      <c r="A42" s="8" t="s">
        <v>38</v>
      </c>
      <c r="B42" s="9">
        <v>0</v>
      </c>
      <c r="C42" s="9">
        <v>0</v>
      </c>
      <c r="E42" s="2">
        <f t="shared" si="1"/>
        <v>0</v>
      </c>
    </row>
    <row r="43" spans="1:5" x14ac:dyDescent="0.25">
      <c r="A43" s="8" t="s">
        <v>39</v>
      </c>
      <c r="B43" s="9">
        <v>0</v>
      </c>
      <c r="C43" s="9">
        <v>0</v>
      </c>
      <c r="E43" s="2">
        <f t="shared" si="1"/>
        <v>0</v>
      </c>
    </row>
    <row r="44" spans="1:5" x14ac:dyDescent="0.25">
      <c r="A44" s="8" t="s">
        <v>40</v>
      </c>
      <c r="B44" s="9">
        <v>0</v>
      </c>
      <c r="C44" s="9">
        <v>0</v>
      </c>
      <c r="E44" s="2">
        <f t="shared" si="1"/>
        <v>0</v>
      </c>
    </row>
    <row r="45" spans="1:5" x14ac:dyDescent="0.25">
      <c r="A45" s="8" t="s">
        <v>41</v>
      </c>
      <c r="B45" s="9">
        <v>0</v>
      </c>
      <c r="C45" s="9">
        <v>0</v>
      </c>
      <c r="E45" s="2">
        <f t="shared" si="1"/>
        <v>0</v>
      </c>
    </row>
    <row r="46" spans="1:5" ht="37.15" customHeight="1" x14ac:dyDescent="0.25">
      <c r="A46" s="8" t="s">
        <v>42</v>
      </c>
      <c r="B46" s="9">
        <v>0</v>
      </c>
      <c r="C46" s="9">
        <v>0</v>
      </c>
      <c r="E46" s="2">
        <f t="shared" si="1"/>
        <v>0</v>
      </c>
    </row>
    <row r="47" spans="1:5" ht="15" customHeight="1" x14ac:dyDescent="0.25">
      <c r="A47" s="6" t="s">
        <v>43</v>
      </c>
      <c r="B47" s="9">
        <f>+B48+B49+B50+B51+B52+B53</f>
        <v>0</v>
      </c>
      <c r="C47" s="9">
        <v>0</v>
      </c>
      <c r="E47" s="2">
        <f t="shared" si="1"/>
        <v>0</v>
      </c>
    </row>
    <row r="48" spans="1:5" ht="15" customHeight="1" x14ac:dyDescent="0.25">
      <c r="A48" s="8" t="s">
        <v>44</v>
      </c>
      <c r="B48" s="9">
        <v>0</v>
      </c>
      <c r="C48" s="9">
        <v>0</v>
      </c>
      <c r="E48" s="2">
        <f t="shared" si="1"/>
        <v>0</v>
      </c>
    </row>
    <row r="49" spans="1:5" ht="15" customHeight="1" x14ac:dyDescent="0.25">
      <c r="A49" s="8" t="s">
        <v>45</v>
      </c>
      <c r="B49" s="9">
        <v>0</v>
      </c>
      <c r="C49" s="9">
        <v>0</v>
      </c>
      <c r="E49" s="2">
        <f t="shared" si="1"/>
        <v>0</v>
      </c>
    </row>
    <row r="50" spans="1:5" ht="15" customHeight="1" x14ac:dyDescent="0.25">
      <c r="A50" s="8" t="s">
        <v>46</v>
      </c>
      <c r="B50" s="9">
        <v>0</v>
      </c>
      <c r="C50" s="9">
        <v>0</v>
      </c>
      <c r="E50" s="2">
        <f t="shared" si="1"/>
        <v>0</v>
      </c>
    </row>
    <row r="51" spans="1:5" ht="15" customHeight="1" x14ac:dyDescent="0.25">
      <c r="A51" s="8" t="s">
        <v>47</v>
      </c>
      <c r="B51" s="9">
        <v>0</v>
      </c>
      <c r="C51" s="9">
        <v>0</v>
      </c>
      <c r="E51" s="2">
        <f t="shared" si="1"/>
        <v>0</v>
      </c>
    </row>
    <row r="52" spans="1:5" ht="15" customHeight="1" x14ac:dyDescent="0.25">
      <c r="A52" s="8" t="s">
        <v>48</v>
      </c>
      <c r="B52" s="9">
        <v>0</v>
      </c>
      <c r="C52" s="9">
        <v>0</v>
      </c>
      <c r="E52" s="2">
        <f t="shared" si="1"/>
        <v>0</v>
      </c>
    </row>
    <row r="53" spans="1:5" ht="15" customHeight="1" x14ac:dyDescent="0.25">
      <c r="A53" s="8" t="s">
        <v>49</v>
      </c>
      <c r="B53" s="9">
        <v>0</v>
      </c>
      <c r="C53" s="9">
        <v>0</v>
      </c>
      <c r="E53" s="2">
        <f t="shared" si="1"/>
        <v>0</v>
      </c>
    </row>
    <row r="54" spans="1:5" ht="15" customHeight="1" x14ac:dyDescent="0.25">
      <c r="A54" s="6" t="s">
        <v>50</v>
      </c>
      <c r="B54" s="12">
        <f>+B55+B56+B57+B58+B59+B60+B61+B62+B63</f>
        <v>725214715</v>
      </c>
      <c r="C54" s="12">
        <f>+C55+C56+C57+C58+C59+C60+C62+C63</f>
        <v>725214715</v>
      </c>
      <c r="D54" s="16">
        <f>SUM(D55:D63)</f>
        <v>45056906.859999999</v>
      </c>
      <c r="E54" s="30">
        <f t="shared" si="1"/>
        <v>45056906.859999999</v>
      </c>
    </row>
    <row r="55" spans="1:5" x14ac:dyDescent="0.25">
      <c r="A55" s="8" t="s">
        <v>51</v>
      </c>
      <c r="B55" s="26">
        <v>237825731</v>
      </c>
      <c r="C55" s="1">
        <v>236325731</v>
      </c>
      <c r="D55" s="2">
        <v>28754368.620000001</v>
      </c>
      <c r="E55" s="2">
        <f t="shared" si="1"/>
        <v>28754368.620000001</v>
      </c>
    </row>
    <row r="56" spans="1:5" x14ac:dyDescent="0.25">
      <c r="A56" s="8" t="s">
        <v>52</v>
      </c>
      <c r="B56" s="1">
        <v>4641000</v>
      </c>
      <c r="C56" s="1">
        <v>5141000</v>
      </c>
      <c r="D56" s="2">
        <v>76228</v>
      </c>
      <c r="E56" s="2">
        <f t="shared" si="1"/>
        <v>76228</v>
      </c>
    </row>
    <row r="57" spans="1:5" x14ac:dyDescent="0.25">
      <c r="A57" s="8" t="s">
        <v>53</v>
      </c>
      <c r="B57" s="1">
        <v>318026753</v>
      </c>
      <c r="C57" s="1">
        <v>318026753</v>
      </c>
      <c r="D57" s="2">
        <v>8345342.9500000002</v>
      </c>
      <c r="E57" s="2">
        <f t="shared" si="1"/>
        <v>8345342.9500000002</v>
      </c>
    </row>
    <row r="58" spans="1:5" x14ac:dyDescent="0.25">
      <c r="A58" s="8" t="s">
        <v>54</v>
      </c>
      <c r="B58" s="9">
        <v>21100000</v>
      </c>
      <c r="C58" s="1">
        <v>21100000</v>
      </c>
      <c r="D58" s="2">
        <v>0</v>
      </c>
      <c r="E58" s="2">
        <f t="shared" si="1"/>
        <v>0</v>
      </c>
    </row>
    <row r="59" spans="1:5" x14ac:dyDescent="0.25">
      <c r="A59" s="8" t="s">
        <v>55</v>
      </c>
      <c r="B59" s="9">
        <v>76125473</v>
      </c>
      <c r="C59" s="1">
        <v>77125473</v>
      </c>
      <c r="D59" s="2">
        <v>5171023.49</v>
      </c>
      <c r="E59" s="2">
        <f t="shared" si="1"/>
        <v>5171023.49</v>
      </c>
    </row>
    <row r="60" spans="1:5" x14ac:dyDescent="0.25">
      <c r="A60" s="8" t="s">
        <v>56</v>
      </c>
      <c r="B60" s="9">
        <v>7000000</v>
      </c>
      <c r="C60" s="1">
        <v>7000000</v>
      </c>
      <c r="E60" s="2">
        <f t="shared" si="1"/>
        <v>0</v>
      </c>
    </row>
    <row r="61" spans="1:5" x14ac:dyDescent="0.25">
      <c r="A61" s="8" t="s">
        <v>57</v>
      </c>
      <c r="B61" s="9"/>
      <c r="D61" s="2">
        <v>1247145</v>
      </c>
      <c r="E61" s="2">
        <f t="shared" si="1"/>
        <v>1247145</v>
      </c>
    </row>
    <row r="62" spans="1:5" x14ac:dyDescent="0.25">
      <c r="A62" s="8" t="s">
        <v>58</v>
      </c>
      <c r="B62" s="9">
        <v>54795758</v>
      </c>
      <c r="C62" s="1">
        <v>54795758</v>
      </c>
      <c r="D62" s="2">
        <v>1462798.8</v>
      </c>
      <c r="E62" s="2">
        <f t="shared" si="1"/>
        <v>1462798.8</v>
      </c>
    </row>
    <row r="63" spans="1:5" x14ac:dyDescent="0.25">
      <c r="A63" s="8" t="s">
        <v>59</v>
      </c>
      <c r="B63" s="9">
        <v>5700000</v>
      </c>
      <c r="C63" s="1">
        <v>5700000</v>
      </c>
      <c r="E63" s="2">
        <f t="shared" si="1"/>
        <v>0</v>
      </c>
    </row>
    <row r="64" spans="1:5" ht="15.75" x14ac:dyDescent="0.25">
      <c r="A64" s="6" t="s">
        <v>60</v>
      </c>
      <c r="B64" s="11">
        <f>+B65+B66+B67</f>
        <v>1517944506</v>
      </c>
      <c r="C64" s="11">
        <f>+C65+C66+C67</f>
        <v>1517944506</v>
      </c>
      <c r="E64" s="2">
        <f t="shared" si="1"/>
        <v>0</v>
      </c>
    </row>
    <row r="65" spans="1:5" x14ac:dyDescent="0.25">
      <c r="A65" s="8" t="s">
        <v>61</v>
      </c>
      <c r="B65" s="9">
        <v>1517944506</v>
      </c>
      <c r="C65" s="1">
        <v>1517944506</v>
      </c>
      <c r="E65" s="2">
        <f t="shared" si="1"/>
        <v>0</v>
      </c>
    </row>
    <row r="66" spans="1:5" x14ac:dyDescent="0.25">
      <c r="A66" s="8" t="s">
        <v>62</v>
      </c>
      <c r="B66" s="9"/>
      <c r="E66" s="2">
        <f t="shared" si="1"/>
        <v>0</v>
      </c>
    </row>
    <row r="67" spans="1:5" x14ac:dyDescent="0.25">
      <c r="A67" s="8" t="s">
        <v>63</v>
      </c>
      <c r="B67" s="9">
        <v>0</v>
      </c>
      <c r="C67" s="9">
        <v>0</v>
      </c>
      <c r="E67" s="2">
        <f t="shared" si="1"/>
        <v>0</v>
      </c>
    </row>
    <row r="68" spans="1:5" ht="27" x14ac:dyDescent="0.25">
      <c r="A68" s="8" t="s">
        <v>64</v>
      </c>
      <c r="B68" s="9"/>
      <c r="C68" s="9"/>
      <c r="E68" s="2">
        <f t="shared" si="1"/>
        <v>0</v>
      </c>
    </row>
    <row r="69" spans="1:5" ht="15.75" x14ac:dyDescent="0.25">
      <c r="A69" s="6" t="s">
        <v>65</v>
      </c>
      <c r="B69" s="9"/>
      <c r="C69" s="9"/>
      <c r="E69" s="2">
        <f t="shared" si="1"/>
        <v>0</v>
      </c>
    </row>
    <row r="70" spans="1:5" x14ac:dyDescent="0.25">
      <c r="A70" s="8" t="s">
        <v>66</v>
      </c>
      <c r="B70" s="9"/>
      <c r="C70" s="9"/>
      <c r="E70" s="2">
        <f t="shared" si="1"/>
        <v>0</v>
      </c>
    </row>
    <row r="71" spans="1:5" x14ac:dyDescent="0.25">
      <c r="A71" s="8" t="s">
        <v>67</v>
      </c>
      <c r="B71" s="9"/>
      <c r="C71" s="9"/>
      <c r="E71" s="2">
        <f t="shared" si="1"/>
        <v>0</v>
      </c>
    </row>
    <row r="72" spans="1:5" ht="15.75" x14ac:dyDescent="0.25">
      <c r="A72" s="6" t="s">
        <v>68</v>
      </c>
      <c r="B72" s="9"/>
      <c r="C72" s="9"/>
      <c r="E72" s="2">
        <f t="shared" si="1"/>
        <v>0</v>
      </c>
    </row>
    <row r="73" spans="1:5" x14ac:dyDescent="0.25">
      <c r="A73" s="8" t="s">
        <v>69</v>
      </c>
      <c r="B73" s="9"/>
      <c r="C73" s="9"/>
      <c r="E73" s="2">
        <f t="shared" si="1"/>
        <v>0</v>
      </c>
    </row>
    <row r="74" spans="1:5" x14ac:dyDescent="0.25">
      <c r="A74" s="8" t="s">
        <v>70</v>
      </c>
      <c r="B74" s="9"/>
      <c r="C74" s="9"/>
      <c r="E74" s="2">
        <f t="shared" si="1"/>
        <v>0</v>
      </c>
    </row>
    <row r="75" spans="1:5" x14ac:dyDescent="0.25">
      <c r="A75" s="8" t="s">
        <v>71</v>
      </c>
      <c r="B75" s="9"/>
      <c r="C75" s="9"/>
      <c r="E75" s="2">
        <f t="shared" si="1"/>
        <v>0</v>
      </c>
    </row>
    <row r="76" spans="1:5" ht="15.75" x14ac:dyDescent="0.25">
      <c r="A76" s="6" t="s">
        <v>72</v>
      </c>
      <c r="B76" s="9"/>
      <c r="C76" s="9"/>
      <c r="E76" s="2">
        <f t="shared" si="1"/>
        <v>0</v>
      </c>
    </row>
    <row r="77" spans="1:5" x14ac:dyDescent="0.25">
      <c r="A77" s="8" t="s">
        <v>73</v>
      </c>
      <c r="B77" s="9"/>
      <c r="C77" s="9"/>
      <c r="E77" s="2">
        <f t="shared" ref="E77:E84" si="2">+D77</f>
        <v>0</v>
      </c>
    </row>
    <row r="78" spans="1:5" x14ac:dyDescent="0.25">
      <c r="A78" s="8" t="s">
        <v>74</v>
      </c>
      <c r="B78" s="9"/>
      <c r="C78" s="9"/>
      <c r="E78" s="2">
        <f t="shared" si="2"/>
        <v>0</v>
      </c>
    </row>
    <row r="79" spans="1:5" x14ac:dyDescent="0.25">
      <c r="A79" s="8" t="s">
        <v>75</v>
      </c>
      <c r="B79" s="9"/>
      <c r="C79" s="9"/>
      <c r="E79" s="2">
        <f t="shared" si="2"/>
        <v>0</v>
      </c>
    </row>
    <row r="80" spans="1:5" x14ac:dyDescent="0.25">
      <c r="A80" s="8" t="s">
        <v>76</v>
      </c>
      <c r="B80" s="9"/>
      <c r="C80" s="9"/>
      <c r="E80" s="2">
        <f t="shared" si="2"/>
        <v>0</v>
      </c>
    </row>
    <row r="81" spans="1:5" x14ac:dyDescent="0.25">
      <c r="A81" s="8" t="s">
        <v>77</v>
      </c>
      <c r="B81" s="9"/>
      <c r="C81" s="9"/>
      <c r="E81" s="2">
        <f t="shared" si="2"/>
        <v>0</v>
      </c>
    </row>
    <row r="82" spans="1:5" x14ac:dyDescent="0.25">
      <c r="A82" s="8" t="s">
        <v>78</v>
      </c>
      <c r="B82" s="9"/>
      <c r="C82" s="9"/>
      <c r="E82" s="2">
        <f t="shared" si="2"/>
        <v>0</v>
      </c>
    </row>
    <row r="83" spans="1:5" x14ac:dyDescent="0.25">
      <c r="A83" s="8" t="s">
        <v>79</v>
      </c>
      <c r="B83" s="9"/>
      <c r="C83" s="9"/>
      <c r="E83" s="2">
        <f t="shared" si="2"/>
        <v>0</v>
      </c>
    </row>
    <row r="84" spans="1:5" x14ac:dyDescent="0.25">
      <c r="A84" s="17" t="s">
        <v>80</v>
      </c>
      <c r="B84" s="9"/>
      <c r="C84" s="9"/>
      <c r="E84" s="2">
        <f t="shared" si="2"/>
        <v>0</v>
      </c>
    </row>
    <row r="85" spans="1:5" x14ac:dyDescent="0.25">
      <c r="A85" s="33" t="s">
        <v>81</v>
      </c>
      <c r="B85" s="18">
        <f>+B12+B18+B28+B38+B54+B64</f>
        <v>76443013385</v>
      </c>
      <c r="C85" s="18">
        <f>+C12+C18+C28+C38+C54+C64</f>
        <v>76443013385</v>
      </c>
      <c r="D85" s="31">
        <f>+D12+D18+D28+D38+D54+D64</f>
        <v>5617194892.0899982</v>
      </c>
      <c r="E85" s="31">
        <f>+E12+E18+E28+E38+E54+E64</f>
        <v>5617194892.0899982</v>
      </c>
    </row>
    <row r="86" spans="1:5" ht="15.75" thickBot="1" x14ac:dyDescent="0.3">
      <c r="A86" s="8" t="s">
        <v>95</v>
      </c>
    </row>
    <row r="87" spans="1:5" ht="34.5" customHeight="1" thickBot="1" x14ac:dyDescent="0.3">
      <c r="A87" s="19" t="s">
        <v>82</v>
      </c>
    </row>
    <row r="88" spans="1:5" ht="49.5" thickBot="1" x14ac:dyDescent="0.3">
      <c r="A88" s="20" t="s">
        <v>83</v>
      </c>
    </row>
    <row r="91" spans="1:5" x14ac:dyDescent="0.25">
      <c r="B91" s="21"/>
      <c r="C91" s="21"/>
    </row>
    <row r="92" spans="1:5" x14ac:dyDescent="0.25">
      <c r="B92" s="21"/>
      <c r="C92" s="21"/>
    </row>
    <row r="93" spans="1:5" x14ac:dyDescent="0.25">
      <c r="A93" t="s">
        <v>84</v>
      </c>
      <c r="B93" s="1" t="s">
        <v>92</v>
      </c>
      <c r="C93"/>
    </row>
    <row r="94" spans="1:5" x14ac:dyDescent="0.25">
      <c r="A94" s="23" t="s">
        <v>90</v>
      </c>
      <c r="B94" s="23" t="s">
        <v>93</v>
      </c>
      <c r="C94" s="23"/>
    </row>
    <row r="95" spans="1:5" ht="15.75" x14ac:dyDescent="0.25">
      <c r="A95" s="27" t="s">
        <v>96</v>
      </c>
      <c r="B95" s="1" t="s">
        <v>94</v>
      </c>
      <c r="C95" s="27"/>
    </row>
    <row r="96" spans="1:5" x14ac:dyDescent="0.25">
      <c r="A96" t="s">
        <v>85</v>
      </c>
      <c r="B96" s="1" t="s">
        <v>85</v>
      </c>
      <c r="C96"/>
    </row>
  </sheetData>
  <mergeCells count="9">
    <mergeCell ref="A9:A10"/>
    <mergeCell ref="B9:B10"/>
    <mergeCell ref="C9:C10"/>
    <mergeCell ref="D9:E9"/>
    <mergeCell ref="A3:E3"/>
    <mergeCell ref="A4:E4"/>
    <mergeCell ref="A5:E5"/>
    <mergeCell ref="A6:E6"/>
    <mergeCell ref="A7:E7"/>
  </mergeCells>
  <pageMargins left="0.25" right="0.25" top="0.75" bottom="0.75" header="0.3" footer="0.3"/>
  <pageSetup paperSize="5" scale="92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828201a5-4980-454b-b68f-b51c618fd3e5" xsi:nil="true"/>
    <lcf76f155ced4ddcb4097134ff3c332f xmlns="009d42a5-c66e-4786-b0bb-1ca405917402">
      <Terms xmlns="http://schemas.microsoft.com/office/infopath/2007/PartnerControls"/>
    </lcf76f155ced4ddcb4097134ff3c332f>
    <_ip_UnifiedCompliancePolicyProperties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CB4276A6F952F4B99C68881E2E6715E" ma:contentTypeVersion="20" ma:contentTypeDescription="Crear nuevo documento." ma:contentTypeScope="" ma:versionID="c354285e49a8c6f66e29b931efd56b1a">
  <xsd:schema xmlns:xsd="http://www.w3.org/2001/XMLSchema" xmlns:xs="http://www.w3.org/2001/XMLSchema" xmlns:p="http://schemas.microsoft.com/office/2006/metadata/properties" xmlns:ns1="http://schemas.microsoft.com/sharepoint/v3" xmlns:ns2="828201a5-4980-454b-b68f-b51c618fd3e5" xmlns:ns3="009d42a5-c66e-4786-b0bb-1ca405917402" targetNamespace="http://schemas.microsoft.com/office/2006/metadata/properties" ma:root="true" ma:fieldsID="3481cf42f78600827ffeb5bf22801045" ns1:_="" ns2:_="" ns3:_="">
    <xsd:import namespace="http://schemas.microsoft.com/sharepoint/v3"/>
    <xsd:import namespace="828201a5-4980-454b-b68f-b51c618fd3e5"/>
    <xsd:import namespace="009d42a5-c66e-4786-b0bb-1ca40591740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1:_ip_UnifiedCompliancePolicyProperties" minOccurs="0"/>
                <xsd:element ref="ns1:_ip_UnifiedCompliancePolicyUIAction" minOccurs="0"/>
                <xsd:element ref="ns3:lcf76f155ced4ddcb4097134ff3c332f" minOccurs="0"/>
                <xsd:element ref="ns2:TaxCatchAll" minOccurs="0"/>
                <xsd:element ref="ns3:MediaLengthInSeconds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Propiedades de la Directiva de cumplimiento unificado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Acción de IU de la Directiva de cumplimiento unificado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8201a5-4980-454b-b68f-b51c618fd3e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51f42e7f-68fc-45d2-b86d-2f89a49f818f}" ma:internalName="TaxCatchAll" ma:showField="CatchAllData" ma:web="828201a5-4980-454b-b68f-b51c618fd3e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9d42a5-c66e-4786-b0bb-1ca40591740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3" nillable="true" ma:taxonomy="true" ma:internalName="lcf76f155ced4ddcb4097134ff3c332f" ma:taxonomyFieldName="MediaServiceImageTags" ma:displayName="Etiquetas de imagen" ma:readOnly="false" ma:fieldId="{5cf76f15-5ced-4ddc-b409-7134ff3c332f}" ma:taxonomyMulti="true" ma:sspId="6e699ab5-d0a1-46d4-b005-a58804273b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7DFD411-221F-4E9E-8395-DAD6A64AFF4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D843FBB-4D24-44C2-904A-47DE46CC7C19}">
  <ds:schemaRefs>
    <ds:schemaRef ds:uri="http://purl.org/dc/elements/1.1/"/>
    <ds:schemaRef ds:uri="http://schemas.microsoft.com/sharepoint/v3"/>
    <ds:schemaRef ds:uri="http://purl.org/dc/dcmitype/"/>
    <ds:schemaRef ds:uri="http://schemas.microsoft.com/office/2006/documentManagement/types"/>
    <ds:schemaRef ds:uri="828201a5-4980-454b-b68f-b51c618fd3e5"/>
    <ds:schemaRef ds:uri="http://schemas.microsoft.com/office/2006/metadata/properties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009d42a5-c66e-4786-b0bb-1ca405917402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CB1A454F-3ECA-4054-8721-A75D0DB8A02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828201a5-4980-454b-b68f-b51c618fd3e5"/>
    <ds:schemaRef ds:uri="009d42a5-c66e-4786-b0bb-1ca40591740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ABRIL</vt:lpstr>
      <vt:lpstr>MARZO</vt:lpstr>
      <vt:lpstr>PRESUPUESTO (2)</vt:lpstr>
      <vt:lpstr>PRESUPUESTO</vt:lpstr>
      <vt:lpstr>ENERO</vt:lpstr>
      <vt:lpstr>FEBRERO</vt:lpstr>
      <vt:lpstr>ABRIL!Área_de_impresión</vt:lpstr>
      <vt:lpstr>ENERO!Área_de_impresión</vt:lpstr>
      <vt:lpstr>FEBRERO!Área_de_impresión</vt:lpstr>
      <vt:lpstr>MARZO!Área_de_impresión</vt:lpstr>
      <vt:lpstr>'PRESUPUESTO (2)'!Área_de_impresión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Elba Amador</cp:lastModifiedBy>
  <cp:revision/>
  <cp:lastPrinted>2026-05-11T12:08:49Z</cp:lastPrinted>
  <dcterms:created xsi:type="dcterms:W3CDTF">2024-07-02T12:44:04Z</dcterms:created>
  <dcterms:modified xsi:type="dcterms:W3CDTF">2026-05-11T12:09:13Z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0x0101007CB4276A6F952F4B99C68881E2E6715E</vt:lpwstr>
  </property>
  <property fmtid="{D5CDD505-2E9C-101B-9397-08002B2CF9AE}" pid="3" name="MediaServiceImageTags">
    <vt:lpwstr/>
  </property>
</Properties>
</file>